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Diciembre/Reporte Semanal. 06-12-2024/"/>
    </mc:Choice>
  </mc:AlternateContent>
  <xr:revisionPtr revIDLastSave="3261" documentId="14_{8DE64F81-E86A-41F9-98D5-AF28743FF70D}" xr6:coauthVersionLast="47" xr6:coauthVersionMax="47" xr10:uidLastSave="{D43A1B5E-1A9F-4F0F-8162-33C5C09D026E}"/>
  <bookViews>
    <workbookView xWindow="57480" yWindow="-120" windowWidth="29040" windowHeight="15720" tabRatio="875"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124" r:id="rId8"/>
    <sheet name="Subsidios Sociales" sheetId="62" r:id="rId9"/>
    <sheet name="Aerodom" sheetId="125" r:id="rId10"/>
    <sheet name="Dinámica" sheetId="1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10">'[83]GDP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'[83]GDP projections'!#REF!</definedName>
    <definedName name="consperc" localSheetId="10">'[83]GDP projections'!#REF!</definedName>
    <definedName name="consperc" localSheetId="4">'[83]GDP projections'!#REF!</definedName>
    <definedName name="consperc">'[83]GDP projections'!#REF!</definedName>
    <definedName name="consqtr" localSheetId="5">'[83]GDP projections'!#REF!</definedName>
    <definedName name="consqtr" localSheetId="10">'[83]GDP projections'!#REF!</definedName>
    <definedName name="consqtr" localSheetId="4">'[83]GDP projections'!#REF!</definedName>
    <definedName name="consqtr">'[83]GDP projections'!#REF!</definedName>
    <definedName name="CONTENTS">[84]Contents!$A$1:$F$36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'[85]Exchange Rate chart'!#REF!</definedName>
    <definedName name="CountryName" localSheetId="10">'[85]Exchange Rate chart'!#REF!</definedName>
    <definedName name="CountryName" localSheetId="4">'[85]Exchange Rate chart'!#REF!</definedName>
    <definedName name="CountryName">'[85]Exchange Rate chart'!#REF!</definedName>
    <definedName name="cp" localSheetId="5" hidden="1">'[86]C Summary'!#REF!</definedName>
    <definedName name="cp" localSheetId="10" hidden="1">'[86]C Summary'!#REF!</definedName>
    <definedName name="cp" localSheetId="4" hidden="1">'[86]C Summary'!#REF!</definedName>
    <definedName name="cp" hidden="1">'[86]C Summary'!#REF!</definedName>
    <definedName name="CPF" localSheetId="5">#REF!</definedName>
    <definedName name="CPF" localSheetId="10">#REF!</definedName>
    <definedName name="CPF" localSheetId="4">#REF!</definedName>
    <definedName name="CPF">#REF!</definedName>
    <definedName name="CPI">[87]CPI!$A$4:$M$160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[88]SUPUESTOS!A$15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[91]Current!$D$66</definedName>
    <definedName name="cutoff">'[92]LIC cutoff'!$A$2:$B$15</definedName>
    <definedName name="CYEAR2021" localSheetId="4">[93]Coal!$B$583:$J$583</definedName>
    <definedName name="CYEAR2021">[93]Coal!$B$583:$J$583</definedName>
    <definedName name="CYEAR2022" localSheetId="4">[93]Coal!$K$583:$V$583</definedName>
    <definedName name="CYEAR2022">[93]Coal!$K$583:$V$583</definedName>
    <definedName name="CYEAR2023" localSheetId="4">[93]Coal!$W$583:$AH$583</definedName>
    <definedName name="CYEAR2023">[93]Coal!$W$583:$AH$583</definedName>
    <definedName name="CYEAR2024" localSheetId="4">[93]Coal!$AI$583:$AT$583</definedName>
    <definedName name="CYEAR2024">[93]Coal!$AI$583:$AT$583</definedName>
    <definedName name="CYEAR2025" localSheetId="4">[93]Coal!$AU$583:$AX$583</definedName>
    <definedName name="CYEAR2025">[93]Coal!$AU$583:$AX$583</definedName>
    <definedName name="d" localSheetId="5" hidden="1">'[94]Fax a enviar'!#REF!</definedName>
    <definedName name="d" localSheetId="10" hidden="1">'[94]Fax a enviar'!#REF!</definedName>
    <definedName name="d" localSheetId="4" hidden="1">'[94]Fax a enviar'!#REF!</definedName>
    <definedName name="d" hidden="1">'[94]Fax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'[85]Exchange Rate chart'!#REF!</definedName>
    <definedName name="Department" localSheetId="10">'[85]Exchange Rate chart'!#REF!</definedName>
    <definedName name="Department" localSheetId="4">'[85]Exchange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[5]!df</definedName>
    <definedName name="dfdf" localSheetId="5" hidden="1">'[94]Fax a enviar'!#REF!</definedName>
    <definedName name="dfdf" localSheetId="10" hidden="1">'[94]Fax a enviar'!#REF!</definedName>
    <definedName name="dfdf" localSheetId="4" hidden="1">'[94]Fax a enviar'!#REF!</definedName>
    <definedName name="dfdf" hidden="1">'[94]Fax a enviar'!#REF!</definedName>
    <definedName name="dfdfsd" localSheetId="5" hidden="1">'[99]Fax a enviar'!#REF!</definedName>
    <definedName name="dfdfsd" localSheetId="10"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10" hidden="1">'[100]Fax a enviar'!#REF!</definedName>
    <definedName name="dfdgfdfd" localSheetId="4" hidden="1">'[100]Fax a enviar'!#REF!</definedName>
    <definedName name="dfdgfdfd" hidden="1">'[100]Fax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[102]NPV!#REF!</definedName>
    <definedName name="Discount_NC" localSheetId="10">[102]NPV!#REF!</definedName>
    <definedName name="Discount_NC" localSheetId="4">[102]NPV!#REF!</definedName>
    <definedName name="Discount_NC">[102]NPV!#REF!</definedName>
    <definedName name="DiscountRate" localSheetId="5">#REF!</definedName>
    <definedName name="DiscountRate" localSheetId="10">#REF!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10">#REF!</definedName>
    <definedName name="DMU" localSheetId="4">#REF!</definedName>
    <definedName name="DMU">#REF!</definedName>
    <definedName name="DNP">[88]SUPUESTOS!A$18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10" hidden="1">'[94]Fax a enviar'!#REF!</definedName>
    <definedName name="ds" localSheetId="4" hidden="1">'[94]Fax a enviar'!#REF!</definedName>
    <definedName name="ds" hidden="1">'[94]Fax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10" hidden="1">'[94]Fax a enviar'!#REF!</definedName>
    <definedName name="dsds" localSheetId="4" hidden="1">'[94]Fax a enviar'!#REF!</definedName>
    <definedName name="dsds" hidden="1">'[94]Fax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[88]RESULTADOS!$A$82:$IV$82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[95]Q6!#REF!</definedName>
    <definedName name="EDNA_B">[95]Q6!#REF!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10" hidden="1">'[105]Fax a enviar'!#REF!</definedName>
    <definedName name="efefte" localSheetId="4" hidden="1">'[105]Fax a enviar'!#REF!</definedName>
    <definedName name="efefte" hidden="1">'[105]Fax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[106]FIN!#REF!</definedName>
    <definedName name="ELV" localSheetId="10">[106]FIN!#REF!</definedName>
    <definedName name="ELV" localSheetId="4">[106]FIN!#REF!</definedName>
    <definedName name="ELV">[106]FIN!#REF!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'[107]Ranking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10">#REF!</definedName>
    <definedName name="EXR_UPDATE" localSheetId="4">#REF!</definedName>
    <definedName name="EXR_UPDATE">#REF!</definedName>
    <definedName name="External_debt_indicators">[111]Table3!$F$8:$AB$437:'[111]Table3'!$AB$9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'[99]Fax a enviar'!#REF!</definedName>
    <definedName name="fdfdsafsdf" localSheetId="10" hidden="1">'[99]Fax a enviar'!#REF!</definedName>
    <definedName name="fdfdsafsdf" localSheetId="4" hidden="1">'[99]Fax a enviar'!#REF!</definedName>
    <definedName name="fdfdsafsdf" hidden="1">'[99]Fax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10">[113]Q4!#REF!</definedName>
    <definedName name="FIP" localSheetId="4">[113]Q4!#REF!</definedName>
    <definedName name="FIP">[113]Q4!#REF!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[113]Q4!#REF!</definedName>
    <definedName name="FLIBOR" localSheetId="10">[113]Q4!#REF!</definedName>
    <definedName name="FLIBOR" localSheetId="4">[113]Q4!#REF!</definedName>
    <definedName name="FLIBOR">[113]Q4!#REF!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8">#REF!</definedName>
    <definedName name="FUENTE">#REF!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5">[116]NA!#REF!</definedName>
    <definedName name="GDPDEFL" localSheetId="10">[116]NA!#REF!</definedName>
    <definedName name="GDPDEFL" localSheetId="4">[116]NA!#REF!</definedName>
    <definedName name="GDPDEFL">[116]NA!#REF!</definedName>
    <definedName name="GDPOR" localSheetId="5">[116]NA!#REF!</definedName>
    <definedName name="GDPOR" localSheetId="10">[116]NA!#REF!</definedName>
    <definedName name="GDPOR" localSheetId="4">[116]NA!#REF!</definedName>
    <definedName name="GDPOR">[116]NA!#REF!</definedName>
    <definedName name="GDPOR_" localSheetId="5">[116]NA!#REF!</definedName>
    <definedName name="GDPOR_" localSheetId="10">[116]NA!#REF!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[113]Q4!#REF!</definedName>
    <definedName name="GGBXI" localSheetId="10">[113]Q4!#REF!</definedName>
    <definedName name="GGBXI" localSheetId="4">[113]Q4!#REF!</definedName>
    <definedName name="GGBXI">[113]Q4!#REF!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[113]Q4!#REF!</definedName>
    <definedName name="GGSB" localSheetId="10">[113]Q4!#REF!</definedName>
    <definedName name="GGSB" localSheetId="4">[113]Q4!#REF!</definedName>
    <definedName name="GGSB">[113]Q4!#REF!</definedName>
    <definedName name="GGSBXS" localSheetId="5">[113]Q4!#REF!</definedName>
    <definedName name="GGSBXS" localSheetId="10">[113]Q4!#REF!</definedName>
    <definedName name="GGSBXS" localSheetId="4">[113]Q4!#REF!</definedName>
    <definedName name="GGSBXS">[113]Q4!#REF!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10">#REF!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10">#REF!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10">#REF!</definedName>
    <definedName name="_xlnm.Recorder" localSheetId="4">#REF!</definedName>
    <definedName name="_xlnm.Recorder">#REF!</definedName>
    <definedName name="Grace_IDA">[102]NPV!$B$25</definedName>
    <definedName name="Grace_IDA1" localSheetId="5">#REF!</definedName>
    <definedName name="Grace_IDA1" localSheetId="10">#REF!</definedName>
    <definedName name="Grace_IDA1" localSheetId="4">#REF!</definedName>
    <definedName name="Grace_IDA1">#REF!</definedName>
    <definedName name="Grace_NC" localSheetId="5">[102]NPV!#REF!</definedName>
    <definedName name="Grace_NC" localSheetId="10">[102]NPV!#REF!</definedName>
    <definedName name="Grace_NC" localSheetId="4">[102]NPV!#REF!</definedName>
    <definedName name="Grace_NC">[102]NPV!#REF!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10" hidden="1">'[100]Fax a enviar'!#REF!</definedName>
    <definedName name="grtrt" localSheetId="4" hidden="1">'[100]Fax a enviar'!#REF!</definedName>
    <definedName name="grtrt" hidden="1">'[100]Fax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4">[93]Gold!$B$583:$J$583</definedName>
    <definedName name="GYEAR2021">[93]Gold!$B$583:$J$583</definedName>
    <definedName name="GYEAR2022" localSheetId="4">[93]Gold!$K$583:$U$583</definedName>
    <definedName name="GYEAR2022">[93]Gold!$K$583:$U$583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'[94]Fax a enviar'!#REF!</definedName>
    <definedName name="hfhfhf" hidden="1">'[94]Fax a enviar'!#REF!</definedName>
    <definedName name="hhh" localSheetId="4" hidden="1">'[119]J(Priv.Cap)'!#REF!</definedName>
    <definedName name="hhh" hidden="1">'[119]J(Priv.Cap)'!#REF!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'[100]Fax a enviar'!#REF!</definedName>
    <definedName name="hjkhgkky" localSheetId="10" hidden="1">'[100]Fax a enviar'!#REF!</definedName>
    <definedName name="hjkhgkky" localSheetId="4" hidden="1">'[100]Fax a enviar'!#REF!</definedName>
    <definedName name="hjkhgkky" hidden="1">'[100]Fax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'[94]Fax a enviar'!#REF!</definedName>
    <definedName name="iiiiiiiiiiii" localSheetId="10"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10"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[88]SUPUESTOS!A$21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[87]CPI!$A$210:$M$354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[102]NPV!$B$27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[102]NPV!#REF!</definedName>
    <definedName name="Interest_NC" localSheetId="10">[102]NPV!#REF!</definedName>
    <definedName name="Interest_NC" localSheetId="4">[102]NPV!#REF!</definedName>
    <definedName name="Interest_NC">[102]NPV!#REF!</definedName>
    <definedName name="InterestRate" localSheetId="5">#REF!</definedName>
    <definedName name="InterestRate" localSheetId="10">#REF!</definedName>
    <definedName name="InterestRate" localSheetId="4">#REF!</definedName>
    <definedName name="InterestRate">#REF!</definedName>
    <definedName name="inthalf">[122]Sheet4!$C$58:$G$112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[123]ipc!#REF!</definedName>
    <definedName name="IPC">[123]ipc!#REF!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'[107]Ranking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'[94]Fax a enviar'!#REF!</definedName>
    <definedName name="khkh" localSheetId="10"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'[94]Fax a enviar'!#REF!</definedName>
    <definedName name="kykiyu" localSheetId="10" hidden="1">'[94]Fax a enviar'!#REF!</definedName>
    <definedName name="kykiyu" localSheetId="4" hidden="1">'[94]Fax a enviar'!#REF!</definedName>
    <definedName name="kykiyu" hidden="1">'[94]Fax a enviar'!#REF!</definedName>
    <definedName name="L" localSheetId="5">[113]DA!#REF!</definedName>
    <definedName name="L" localSheetId="10">[113]DA!#REF!</definedName>
    <definedName name="L" localSheetId="4">[113]DA!#REF!</definedName>
    <definedName name="L">[113]DA!#REF!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[102]NPV!$B$26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[102]NPV!#REF!</definedName>
    <definedName name="Maturity_NC" localSheetId="10">[102]NPV!#REF!</definedName>
    <definedName name="Maturity_NC" localSheetId="4">[102]NPV!#REF!</definedName>
    <definedName name="Maturity_NC">[102]NPV!#REF!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'[90]graf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[127]Codigos!$A$14:$B$25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10">#REF!</definedName>
    <definedName name="MONY" localSheetId="4">#REF!</definedName>
    <definedName name="MONY">#REF!</definedName>
    <definedName name="moodys" localSheetId="5">'[128]Credit ratings on 1st issues'!#REF!</definedName>
    <definedName name="moodys" localSheetId="10">'[128]Credit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10">#REF!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10">[130]EDT!#REF!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[130]EDT!#REF!</definedName>
    <definedName name="nmIndexTable" localSheetId="10">[130]EDT!#REF!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[130]EDT!#REF!</definedName>
    <definedName name="nmScale" localSheetId="10">[130]EDT!#REF!</definedName>
    <definedName name="nmScale" localSheetId="4">[130]EDT!#REF!</definedName>
    <definedName name="nmScale">[130]EDT!#REF!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[132]UPLOAD!#REF!</definedName>
    <definedName name="Notes" localSheetId="10">[132]UPLOAD!#REF!</definedName>
    <definedName name="Notes" localSheetId="4">[132]UPLOAD!#REF!</definedName>
    <definedName name="Notes">[132]UPLOAD!#REF!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4">[93]Nickel!$B$583:$J$583</definedName>
    <definedName name="NYEAR2021">[93]Nickel!$B$583:$J$583</definedName>
    <definedName name="NYEAR2022" localSheetId="4">[93]Nickel!$K$583:$V$583</definedName>
    <definedName name="NYEAR2022">[93]Nickel!$K$583:$V$583</definedName>
    <definedName name="NYEAR2023" localSheetId="4">[93]Nickel!$W$583:$AH$583</definedName>
    <definedName name="NYEAR2023">[93]Nickel!$W$583:$AH$583</definedName>
    <definedName name="NYEAR2024" localSheetId="4">[93]Nickel!$AI$583:$AT$583</definedName>
    <definedName name="NYEAR2024">[93]Nickel!$AI$583:$AT$583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'[94]Fax a enviar'!#REF!</definedName>
    <definedName name="oiulfdgdgh" localSheetId="10" hidden="1">'[94]Fax a enviar'!#REF!</definedName>
    <definedName name="oiulfdgdgh" localSheetId="4" hidden="1">'[94]Fax a enviar'!#REF!</definedName>
    <definedName name="oiulfdgdgh" hidden="1">'[94]Fax a enviar'!#REF!</definedName>
    <definedName name="OK" localSheetId="5">#REF!</definedName>
    <definedName name="OK" localSheetId="10">#REF!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[84]E!$AJ$98:$AX$115</definedName>
    <definedName name="PARTIDA" localSheetId="5">[134]SPNF!#REF!</definedName>
    <definedName name="PARTIDA" localSheetId="10">[134]SPNF!#REF!</definedName>
    <definedName name="PARTIDA" localSheetId="4">[134]SPNF!#REF!</definedName>
    <definedName name="PARTIDA">[134]SPNF!#REF!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[88]SUPUESTOS!A$14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'[94]Fax a enviar'!#REF!</definedName>
    <definedName name="poooooooooo" localSheetId="10" hidden="1">'[94]Fax a enviar'!#REF!</definedName>
    <definedName name="poooooooooo" localSheetId="4" hidden="1">'[94]Fax a enviar'!#REF!</definedName>
    <definedName name="poooooooooo" hidden="1">'[94]Fax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'[135]2003'!#REF!</definedName>
    <definedName name="Prog1998" localSheetId="10">'[135]2003'!#REF!</definedName>
    <definedName name="Prog1998" localSheetId="4">'[135]2003'!#REF!</definedName>
    <definedName name="Prog1998">'[135]2003'!#REF!</definedName>
    <definedName name="progra" localSheetId="5">#REF!</definedName>
    <definedName name="progra" localSheetId="10">#REF!</definedName>
    <definedName name="progra" localSheetId="4">#REF!</definedName>
    <definedName name="progra">#REF!</definedName>
    <definedName name="proj00" localSheetId="5">[136]sources!#REF!</definedName>
    <definedName name="proj00" localSheetId="10">[136]sources!#REF!</definedName>
    <definedName name="proj00" localSheetId="4">[136]sources!#REF!</definedName>
    <definedName name="proj00">[136]sources!#REF!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[137]GRAFPROM!#REF!</definedName>
    <definedName name="promgraf" localSheetId="10">[137]GRAFPROM!#REF!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[122]Sheet4!$C$3:$G$57</definedName>
    <definedName name="PRPINTSEPT">[138]STOCK!$D$4:$W$102</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'[139]Input PSBR;Q-F'!#REF!</definedName>
    <definedName name="psbr" localSheetId="10">'[139]Input PSBR;Q-F'!#REF!</definedName>
    <definedName name="psbr" localSheetId="4">'[139]Input PSBR;Q-F'!#REF!</definedName>
    <definedName name="psbr">'[139]Input PSBR;Q-F'!#REF!</definedName>
    <definedName name="PSBR_TRIM" localSheetId="5">'[140]Resultado BC'!#REF!</definedName>
    <definedName name="PSBR_TRIM" localSheetId="10">'[140]Resultado BC'!#REF!</definedName>
    <definedName name="PSBR_TRIM" localSheetId="4">'[140]Resultado BC'!#REF!</definedName>
    <definedName name="PSBR_TRIM">'[140]Resultado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[97]ROE!$B$136</definedName>
    <definedName name="RDDic03_2">[98]ROE!$B$136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10">#REF!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[97]ROE!$B$136</definedName>
    <definedName name="RPJun02_2">[98]ROE!$B$136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'[94]Fax a enviar'!#REF!</definedName>
    <definedName name="sdsd" localSheetId="10" hidden="1">'[94]Fax a enviar'!#REF!</definedName>
    <definedName name="sdsd" localSheetId="4" hidden="1">'[94]Fax a enviar'!#REF!</definedName>
    <definedName name="sdsd" hidden="1">'[94]Fax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[134]SPNF!#REF!</definedName>
    <definedName name="SECTORES" localSheetId="10">[134]SPNF!#REF!</definedName>
    <definedName name="SECTORES" localSheetId="4">[134]SPNF!#REF!</definedName>
    <definedName name="SECTORES">[134]SPNF!#REF!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'[88]SFISCAL-MOD'!$A$146:$IV$146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[149]IMATA!$B$45:$B$108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10">[116]NA!#REF!</definedName>
    <definedName name="SUMGDP" localSheetId="4">[116]NA!#REF!</definedName>
    <definedName name="SUMGDP">[116]NA!#REF!</definedName>
    <definedName name="SUMTAB">[150]CPI:NA!$A$272:$R$990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[155]Stfrprtables!#REF!</definedName>
    <definedName name="Table5" localSheetId="10">[155]Stfrprtables!#REF!</definedName>
    <definedName name="Table5" localSheetId="4">[155]Stfrprtables!#REF!</definedName>
    <definedName name="Table5">[155]Stfrprtables!#REF!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10" hidden="1">'[100]Fax a enviar'!#REF!</definedName>
    <definedName name="tetetwe" localSheetId="4" hidden="1">'[100]Fax a enviar'!#REF!</definedName>
    <definedName name="tetetwe" hidden="1">'[100]Fax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[158]BCC!$A$1:$N$821,[158]BCC!$A$822:$N$1624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10" hidden="1">'[100]Fax a enviar'!#REF!</definedName>
    <definedName name="trert" localSheetId="4" hidden="1">'[100]Fax a enviar'!#REF!</definedName>
    <definedName name="trert" hidden="1">'[100]Fax a enviar'!#REF!</definedName>
    <definedName name="TRIGO" localSheetId="5">#REF!</definedName>
    <definedName name="TRIGO" localSheetId="10">#REF!</definedName>
    <definedName name="TRIGO" localSheetId="4">#REF!</definedName>
    <definedName name="TRIGO">#REF!</definedName>
    <definedName name="Trim">[127]Codigos!$A$5:$E$11</definedName>
    <definedName name="trim9702" localSheetId="5">[159]bop1!#REF!</definedName>
    <definedName name="trim9702" localSheetId="10">[159]bop1!#REF!</definedName>
    <definedName name="trim9702" localSheetId="4">[159]bop1!#REF!</definedName>
    <definedName name="trim9702">[159]bop1!#REF!</definedName>
    <definedName name="trim9798990001" localSheetId="5">'[160]bop1datos rev'!#REF!</definedName>
    <definedName name="trim9798990001" localSheetId="10">'[160]bop1datos rev'!#REF!</definedName>
    <definedName name="trim9798990001" localSheetId="4">'[160]bop1datos rev'!#REF!</definedName>
    <definedName name="trim9798990001">'[160]bop1datos rev'!#REF!</definedName>
    <definedName name="trimestres9902" localSheetId="5">[159]bop1!#REF!</definedName>
    <definedName name="trimestres9902" localSheetId="10">[159]bop1!#REF!</definedName>
    <definedName name="trimestres9902" localSheetId="4">[159]bop1!#REF!</definedName>
    <definedName name="trimestres9902">[159]bop1!#REF!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'[100]Fax a enviar'!#REF!</definedName>
    <definedName name="trtert" localSheetId="10" hidden="1">'[100]Fax a enviar'!#REF!</definedName>
    <definedName name="trtert" localSheetId="4" hidden="1">'[100]Fax a enviar'!#REF!</definedName>
    <definedName name="trtert" hidden="1">'[100]Fax a enviar'!#REF!</definedName>
    <definedName name="trtr" localSheetId="5" hidden="1">'[100]Fax a enviar'!#REF!</definedName>
    <definedName name="trtr" localSheetId="10" hidden="1">'[100]Fax a enviar'!#REF!</definedName>
    <definedName name="trtr" localSheetId="4" hidden="1">'[100]Fax a enviar'!#REF!</definedName>
    <definedName name="trtr" hidden="1">'[100]Fax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'[100]Fax a enviar'!#REF!</definedName>
    <definedName name="ttetet" localSheetId="10" hidden="1">'[100]Fax a enviar'!#REF!</definedName>
    <definedName name="ttetet" localSheetId="4" hidden="1">'[100]Fax a enviar'!#REF!</definedName>
    <definedName name="ttetet" hidden="1">'[100]Fax a enviar'!#REF!</definedName>
    <definedName name="ttt" localSheetId="5" hidden="1">'[94]Fax a enviar'!#REF!</definedName>
    <definedName name="ttt" localSheetId="10" hidden="1">'[94]Fax a enviar'!#REF!</definedName>
    <definedName name="ttt" localSheetId="4" hidden="1">'[94]Fax a enviar'!#REF!</definedName>
    <definedName name="ttt" hidden="1">'[94]Fax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'[164]PIB EN CORR'!#REF!</definedName>
    <definedName name="xa" localSheetId="10">'[164]PIB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'[164]PIB EN CORR'!#REF!</definedName>
    <definedName name="xbb" localSheetId="10">'[164]PIB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'[100]Fax a enviar'!#REF!</definedName>
    <definedName name="yyyyyyyyyyyyyyy" hidden="1">'[100]Fax a enviar'!#REF!</definedName>
    <definedName name="yyyyyyyyyyyyyyyyyyyyyy" localSheetId="4" hidden="1">'[94]Fax a enviar'!#REF!</definedName>
    <definedName name="yyyyyyyyyyyyyyyyyyyyyy" hidden="1">'[94]Fax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8"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5" i="92" l="1"/>
  <c r="E13" i="29" l="1"/>
  <c r="E159" i="29"/>
  <c r="H12" i="71"/>
  <c r="D12" i="71"/>
  <c r="G43" i="92" l="1"/>
  <c r="G29" i="92"/>
  <c r="F20" i="92"/>
  <c r="F17" i="92"/>
  <c r="F16" i="92" s="1"/>
  <c r="E16" i="92"/>
  <c r="D16" i="92"/>
  <c r="C16" i="92"/>
  <c r="D76" i="27" l="1"/>
  <c r="E76" i="27"/>
  <c r="D70" i="27"/>
  <c r="E70" i="27"/>
  <c r="D66" i="27"/>
  <c r="E66" i="27"/>
  <c r="D56" i="27"/>
  <c r="E56" i="27"/>
  <c r="D49" i="27"/>
  <c r="E49" i="27"/>
  <c r="D40" i="27"/>
  <c r="E40" i="27"/>
  <c r="D30" i="27"/>
  <c r="E30" i="27"/>
  <c r="D20" i="27"/>
  <c r="E20" i="27"/>
  <c r="D14" i="27"/>
  <c r="E14" i="27"/>
  <c r="E156" i="29"/>
  <c r="D157" i="29"/>
  <c r="D156" i="29" s="1"/>
  <c r="E157" i="29"/>
  <c r="D153" i="29"/>
  <c r="D152" i="29" s="1"/>
  <c r="E153" i="29"/>
  <c r="E152" i="29" s="1"/>
  <c r="D147" i="29"/>
  <c r="E147" i="29"/>
  <c r="D136" i="29"/>
  <c r="E136" i="29"/>
  <c r="D124" i="29"/>
  <c r="E124" i="29"/>
  <c r="D117" i="29"/>
  <c r="E117" i="29"/>
  <c r="D110" i="29"/>
  <c r="E110" i="29"/>
  <c r="D105" i="29"/>
  <c r="E105" i="29"/>
  <c r="D95" i="29"/>
  <c r="E95" i="29"/>
  <c r="D80" i="29"/>
  <c r="E80" i="29"/>
  <c r="E74" i="29" s="1"/>
  <c r="D75" i="29"/>
  <c r="D74" i="29" s="1"/>
  <c r="E75" i="29"/>
  <c r="D69" i="29"/>
  <c r="E69" i="29"/>
  <c r="D67" i="29"/>
  <c r="E67" i="29"/>
  <c r="D65" i="29"/>
  <c r="E65" i="29"/>
  <c r="D59" i="29"/>
  <c r="E59" i="29"/>
  <c r="D56" i="29"/>
  <c r="E56" i="29"/>
  <c r="D51" i="29"/>
  <c r="E51" i="29"/>
  <c r="D49" i="29"/>
  <c r="E49" i="29"/>
  <c r="D43" i="29"/>
  <c r="E43" i="29"/>
  <c r="D39" i="29"/>
  <c r="E39" i="29"/>
  <c r="D30" i="29"/>
  <c r="E30" i="29"/>
  <c r="D24" i="29"/>
  <c r="E24" i="29"/>
  <c r="D21" i="29"/>
  <c r="E21" i="29"/>
  <c r="D15" i="29"/>
  <c r="E15" i="29"/>
  <c r="E43" i="4"/>
  <c r="E45" i="4"/>
  <c r="E47" i="4"/>
  <c r="E104" i="29" l="1"/>
  <c r="D104" i="29"/>
  <c r="D38" i="29"/>
  <c r="E38" i="29"/>
  <c r="F12" i="71" l="1"/>
  <c r="E22" i="71"/>
  <c r="F22" i="71"/>
  <c r="E23" i="71"/>
  <c r="F23" i="71"/>
  <c r="H30" i="71"/>
  <c r="H28" i="71"/>
  <c r="H13" i="71"/>
  <c r="H14" i="71"/>
  <c r="H15" i="71"/>
  <c r="H16" i="71"/>
  <c r="H18" i="71"/>
  <c r="H19" i="71"/>
  <c r="H20" i="71"/>
  <c r="G30" i="71"/>
  <c r="G28" i="71"/>
  <c r="G20" i="71"/>
  <c r="G13" i="71"/>
  <c r="G14" i="71"/>
  <c r="G15" i="71"/>
  <c r="G16" i="71"/>
  <c r="G18" i="71"/>
  <c r="G19" i="71"/>
  <c r="D80" i="27" l="1"/>
  <c r="F36" i="92"/>
  <c r="F37" i="92"/>
  <c r="F38" i="92"/>
  <c r="F39" i="92"/>
  <c r="F40" i="92"/>
  <c r="F41" i="92"/>
  <c r="F42" i="92"/>
  <c r="D58" i="4"/>
  <c r="E58" i="4"/>
  <c r="C58" i="4"/>
  <c r="D29" i="3" l="1"/>
  <c r="D28" i="62" l="1"/>
  <c r="D27" i="62" s="1"/>
  <c r="D26" i="62" s="1"/>
  <c r="D20" i="62"/>
  <c r="D15" i="62"/>
  <c r="D78"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5" i="29"/>
  <c r="D57" i="4"/>
  <c r="D55" i="4"/>
  <c r="D53" i="4"/>
  <c r="D51" i="4"/>
  <c r="D49" i="4"/>
  <c r="D47" i="4"/>
  <c r="D45" i="4"/>
  <c r="D43" i="4"/>
  <c r="D17" i="4"/>
  <c r="D14" i="4"/>
  <c r="D14" i="3"/>
  <c r="D21" i="3"/>
  <c r="D28" i="3"/>
  <c r="E12" i="71"/>
  <c r="G12" i="71" s="1"/>
  <c r="E17" i="71"/>
  <c r="E26" i="71"/>
  <c r="E80" i="27"/>
  <c r="C80" i="27"/>
  <c r="C29" i="3"/>
  <c r="E29" i="3"/>
  <c r="E28" i="3" s="1"/>
  <c r="E24" i="71" l="1"/>
  <c r="E25" i="71"/>
  <c r="D12" i="62"/>
  <c r="D82" i="27"/>
  <c r="D55" i="92"/>
  <c r="D32" i="91"/>
  <c r="D13" i="3"/>
  <c r="D33" i="3" s="1"/>
  <c r="D14" i="29"/>
  <c r="D13" i="4"/>
  <c r="D64" i="4" s="1"/>
  <c r="C105" i="29"/>
  <c r="F17" i="71"/>
  <c r="F24" i="71" s="1"/>
  <c r="F25" i="71" l="1"/>
  <c r="G17" i="71"/>
  <c r="H17" i="71"/>
  <c r="D13" i="29"/>
  <c r="D159" i="29" s="1"/>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19" i="92"/>
  <c r="G16" i="92"/>
  <c r="G15" i="92" s="1"/>
  <c r="F27" i="92"/>
  <c r="H17" i="92"/>
  <c r="E15" i="92"/>
  <c r="H43" i="92"/>
  <c r="G28" i="92"/>
  <c r="G27" i="92" s="1"/>
  <c r="G24" i="92"/>
  <c r="H24" i="92" s="1"/>
  <c r="G23" i="92"/>
  <c r="H23" i="92" s="1"/>
  <c r="H20" i="92"/>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H16" i="92"/>
  <c r="F32" i="92"/>
  <c r="H32" i="92" s="1"/>
  <c r="H35" i="92" l="1"/>
  <c r="G31" i="92"/>
  <c r="G55" i="92" s="1"/>
  <c r="F31" i="92"/>
  <c r="F15" i="92"/>
  <c r="F18" i="92"/>
  <c r="H18" i="92" s="1"/>
  <c r="H19" i="92"/>
  <c r="H22" i="92"/>
  <c r="H15" i="92" l="1"/>
  <c r="F55" i="92"/>
  <c r="H31" i="92"/>
  <c r="E46" i="92" l="1"/>
  <c r="I46" i="92" s="1"/>
  <c r="C46" i="92"/>
  <c r="E35" i="92"/>
  <c r="I35" i="92" s="1"/>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C18" i="92"/>
  <c r="E14" i="91"/>
  <c r="C14" i="91"/>
  <c r="I31" i="92" l="1"/>
  <c r="I55" i="92"/>
  <c r="C32" i="91"/>
  <c r="E32" i="91"/>
  <c r="C55" i="92"/>
  <c r="C70" i="27" l="1"/>
  <c r="D17" i="71"/>
  <c r="E14" i="3"/>
  <c r="F26" i="71"/>
  <c r="H26" i="71" l="1"/>
  <c r="G26" i="71"/>
  <c r="H24" i="71" l="1"/>
  <c r="G24" i="71"/>
  <c r="C78" i="27"/>
  <c r="E14" i="4"/>
  <c r="C28" i="62"/>
  <c r="C20" i="62"/>
  <c r="C15" i="62"/>
  <c r="C51" i="29"/>
  <c r="C147" i="29"/>
  <c r="C24" i="29"/>
  <c r="D23" i="71"/>
  <c r="D22" i="71"/>
  <c r="H22" i="71" l="1"/>
  <c r="G22" i="71"/>
  <c r="H23" i="71"/>
  <c r="G23" i="71"/>
  <c r="C14" i="62"/>
  <c r="C13" i="62" s="1"/>
  <c r="E28" i="62"/>
  <c r="E27" i="62" s="1"/>
  <c r="E26" i="62" s="1"/>
  <c r="C27" i="62"/>
  <c r="C26" i="62" s="1"/>
  <c r="C31" i="62" s="1"/>
  <c r="E17" i="4"/>
  <c r="C12" i="62" l="1"/>
  <c r="C28" i="3"/>
  <c r="C56" i="29" l="1"/>
  <c r="E57" i="4" l="1"/>
  <c r="E20" i="62" l="1"/>
  <c r="E15" i="62"/>
  <c r="E14" i="62" l="1"/>
  <c r="E13" i="62" s="1"/>
  <c r="E12" i="62" l="1"/>
  <c r="E31" i="62"/>
  <c r="C69" i="29"/>
  <c r="C21" i="3" l="1"/>
  <c r="C80" i="29"/>
  <c r="E55" i="4" l="1"/>
  <c r="C55" i="4"/>
  <c r="C17" i="4"/>
  <c r="C110" i="29"/>
  <c r="C117" i="29"/>
  <c r="C95" i="29"/>
  <c r="C75" i="29"/>
  <c r="C39" i="29"/>
  <c r="C43" i="29"/>
  <c r="C21" i="29"/>
  <c r="C45" i="4"/>
  <c r="H25" i="71" l="1"/>
  <c r="G25" i="71"/>
  <c r="C74" i="29"/>
  <c r="D26" i="71" l="1"/>
  <c r="D24" i="71" l="1"/>
  <c r="D25" i="71"/>
  <c r="E155" i="29"/>
  <c r="E51" i="4" l="1"/>
  <c r="E21" i="3" l="1"/>
  <c r="C57" i="4"/>
  <c r="C40" i="27" l="1"/>
  <c r="C53" i="4"/>
  <c r="C51" i="4"/>
  <c r="C49" i="4"/>
  <c r="C47" i="4"/>
  <c r="C43" i="4"/>
  <c r="C14" i="4"/>
  <c r="C14" i="3"/>
  <c r="C13" i="3" s="1"/>
  <c r="C33" i="3" s="1"/>
  <c r="C15" i="29"/>
  <c r="C13" i="4" l="1"/>
  <c r="E14" i="29" l="1"/>
  <c r="E13" i="3" l="1"/>
  <c r="E33" i="3" s="1"/>
  <c r="E78" i="27" l="1"/>
  <c r="E75" i="27" s="1"/>
  <c r="E53" i="4" l="1"/>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H55" i="92"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<sst xmlns="http://schemas.openxmlformats.org/spreadsheetml/2006/main" count="5061" uniqueCount="4330">
  <si>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</si>
  <si>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</si>
  <si>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</si>
  <si>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</si>
  <si>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</si>
  <si>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</si>
  <si>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</si>
  <si>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</si>
  <si>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</si>
  <si>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</si>
  <si>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</si>
  <si>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</si>
  <si>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</si>
  <si>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</si>
  <si>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</si>
  <si>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</si>
  <si>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</si>
  <si>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</si>
  <si>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</si>
  <si>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</si>
  <si>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</si>
  <si>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</si>
  <si>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</si>
  <si>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</si>
  <si>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</si>
  <si>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</si>
  <si>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</si>
  <si>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</si>
  <si>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</si>
  <si>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</si>
  <si>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</si>
  <si>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</si>
  <si>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</si>
  <si>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</si>
  <si>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</si>
  <si>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</si>
  <si>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</si>
  <si>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</si>
  <si>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</si>
  <si>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</si>
  <si>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</si>
  <si>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</si>
  <si>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</si>
  <si>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</si>
  <si>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</si>
  <si>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</si>
  <si>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</si>
  <si>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</si>
  <si>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</si>
  <si>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</si>
  <si>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</si>
  <si>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</si>
  <si>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</si>
  <si>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</si>
  <si>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</si>
  <si>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</si>
  <si>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</si>
  <si>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</si>
  <si>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</si>
  <si>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</si>
  <si>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</si>
  <si>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</si>
  <si>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</si>
  <si>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</si>
  <si>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</si>
  <si>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</si>
  <si>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</si>
  <si>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</si>
  <si>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</si>
  <si>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</si>
  <si>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</si>
  <si>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</si>
  <si>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</si>
  <si>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</si>
  <si>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</si>
  <si>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</si>
  <si>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</si>
  <si>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</si>
  <si>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</si>
  <si>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</si>
  <si>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</si>
  <si>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</si>
  <si>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</si>
  <si>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</si>
  <si>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</si>
  <si>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</si>
  <si>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</si>
  <si>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</si>
  <si>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</si>
  <si>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</si>
  <si>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</si>
  <si>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</si>
  <si>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</si>
  <si>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</si>
  <si>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</si>
  <si>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</si>
  <si>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</si>
  <si>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</si>
  <si>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</si>
  <si>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</si>
  <si>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</si>
  <si>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</si>
  <si>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</si>
  <si>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</si>
  <si>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</si>
  <si>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</si>
  <si>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</si>
  <si>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</si>
  <si>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</si>
  <si>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</si>
  <si>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</si>
  <si>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</si>
  <si>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</si>
  <si>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</si>
  <si>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</si>
  <si>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</si>
  <si>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</si>
  <si>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</si>
  <si>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</si>
  <si>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</si>
  <si>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</si>
  <si>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</si>
  <si>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</si>
  <si>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</si>
  <si>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</si>
  <si>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</si>
  <si>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</si>
  <si>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</si>
  <si>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</si>
  <si>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</si>
  <si>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</si>
  <si>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</si>
  <si>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</si>
  <si>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</si>
  <si>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</si>
  <si>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</si>
  <si>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</si>
  <si>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</si>
  <si>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</si>
  <si>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</si>
  <si>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</si>
  <si>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</si>
  <si>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</si>
  <si>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</si>
  <si>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</si>
  <si>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</si>
  <si>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</si>
  <si>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</si>
  <si>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</si>
  <si>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</si>
  <si>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</si>
  <si>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</si>
  <si>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</si>
  <si>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</si>
  <si>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</si>
  <si>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</si>
  <si>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</si>
  <si>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</si>
  <si>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</si>
  <si>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</si>
  <si>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</si>
  <si>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</si>
  <si>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</si>
  <si>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</si>
  <si>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</si>
  <si>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</si>
  <si>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</si>
  <si>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</si>
  <si>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</si>
  <si>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</si>
  <si>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</si>
  <si>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</si>
  <si>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</si>
  <si>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</si>
  <si>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</si>
  <si>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</si>
  <si>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</si>
  <si>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</si>
  <si>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</si>
  <si>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</si>
  <si>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</si>
  <si>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</si>
  <si>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</si>
  <si>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</si>
  <si>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</si>
  <si>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</si>
  <si>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</si>
  <si>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</si>
  <si>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</si>
  <si>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</si>
  <si>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</si>
  <si>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</si>
  <si>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</si>
  <si>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</si>
  <si>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</si>
  <si>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</si>
  <si>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</si>
  <si>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</si>
  <si>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</si>
  <si>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</si>
  <si>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</si>
  <si>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</si>
  <si>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</si>
  <si>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</si>
  <si>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</si>
  <si>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</si>
  <si>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</si>
  <si>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</si>
  <si>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</si>
  <si>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</si>
  <si>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</si>
  <si>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</si>
  <si>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</si>
  <si>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</si>
  <si>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</si>
  <si>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</si>
  <si>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</si>
  <si>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</si>
  <si>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</si>
  <si>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</si>
  <si>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</si>
  <si>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</si>
  <si>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</si>
  <si>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</si>
  <si>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</si>
  <si>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</si>
  <si>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</si>
  <si>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</si>
  <si>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</si>
  <si>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</si>
  <si>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</si>
  <si>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</si>
  <si>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</si>
  <si>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</si>
  <si>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</si>
  <si>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</si>
  <si>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</si>
  <si>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</si>
  <si>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</si>
  <si>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</si>
  <si>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</si>
  <si>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</si>
  <si>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</si>
  <si>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</si>
  <si>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</si>
  <si>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</si>
  <si>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</si>
  <si>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</si>
  <si>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</si>
  <si>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</si>
  <si>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</si>
  <si>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</si>
  <si>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</si>
  <si>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</si>
  <si>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</si>
  <si>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</si>
  <si>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</si>
  <si>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</si>
  <si>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</si>
  <si>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</si>
  <si>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</si>
  <si>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</si>
  <si>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</si>
  <si>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</si>
  <si>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</si>
  <si>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</si>
  <si>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</si>
  <si>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</si>
  <si>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</si>
  <si>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</si>
  <si>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</si>
  <si>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</si>
  <si>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</si>
  <si>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</si>
  <si>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</si>
  <si>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</si>
  <si>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</si>
  <si>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</si>
  <si>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</si>
  <si>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</si>
  <si>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</si>
  <si>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</si>
  <si>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</si>
  <si>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</si>
  <si>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</si>
  <si>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</si>
  <si>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</si>
  <si>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</si>
  <si>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</si>
  <si>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</si>
  <si>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</si>
  <si>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</si>
  <si>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</si>
  <si>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</si>
  <si>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</si>
  <si>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</si>
  <si>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</si>
  <si>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</si>
  <si>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</si>
  <si>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</si>
  <si>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</si>
  <si>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</si>
  <si>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</si>
  <si>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</si>
  <si>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</si>
  <si>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</si>
  <si>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</si>
  <si>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</si>
  <si>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</si>
  <si>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</si>
  <si>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</si>
  <si>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</si>
  <si>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</si>
  <si>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</si>
  <si>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</si>
  <si>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</si>
  <si>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</si>
  <si>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</si>
  <si>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</si>
  <si>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</si>
  <si>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</si>
  <si>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</si>
  <si>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</si>
  <si>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</si>
  <si>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</si>
  <si>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</si>
  <si>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</si>
  <si>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</si>
  <si>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</si>
  <si>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</si>
  <si>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</si>
  <si>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</si>
  <si>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</si>
  <si>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</si>
  <si>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</si>
  <si>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</si>
  <si>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</si>
  <si>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</si>
  <si>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</si>
  <si>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</si>
  <si>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</si>
  <si>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</si>
  <si>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</si>
  <si>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</si>
  <si>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</si>
  <si>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</si>
  <si>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</si>
  <si>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</si>
  <si>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</si>
  <si>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</si>
  <si>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</si>
  <si>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</si>
  <si>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</si>
  <si>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</si>
  <si>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</si>
  <si>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</si>
  <si>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</si>
  <si>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</si>
  <si>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</si>
  <si>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</si>
  <si>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</si>
  <si>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</si>
  <si>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</si>
  <si>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</si>
  <si>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</si>
  <si>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</si>
  <si>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</si>
  <si>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</si>
  <si>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</si>
  <si>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</si>
  <si>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</si>
  <si>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</si>
  <si>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</si>
  <si>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</si>
  <si>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</si>
  <si>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</si>
  <si>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</si>
  <si>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</si>
  <si>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</si>
  <si>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</si>
  <si>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</si>
  <si>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</si>
  <si>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</si>
  <si>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</si>
  <si>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</si>
  <si>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</si>
  <si>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</si>
  <si>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</si>
  <si>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</si>
  <si>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</si>
  <si>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</si>
  <si>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</si>
  <si>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</si>
  <si>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</si>
  <si>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</si>
  <si>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</si>
  <si>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</si>
  <si>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</si>
  <si>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</si>
  <si>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</si>
  <si>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</si>
  <si>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</si>
  <si>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</si>
  <si>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</si>
  <si>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</si>
  <si>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</si>
  <si>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</si>
  <si>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</si>
  <si>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</si>
  <si>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</si>
  <si>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</si>
  <si>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</si>
  <si>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</si>
  <si>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</si>
  <si>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</si>
  <si>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</si>
  <si>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</si>
  <si>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</si>
  <si>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</si>
  <si>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</si>
  <si>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</si>
  <si>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</si>
  <si>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</si>
  <si>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</si>
  <si>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</si>
  <si>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</si>
  <si>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</si>
  <si>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</si>
  <si>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</si>
  <si>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</si>
  <si>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</si>
  <si>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</si>
  <si>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</si>
  <si>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</si>
  <si>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</si>
  <si>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</si>
  <si>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</si>
  <si>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</si>
  <si>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</si>
  <si>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</si>
  <si>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</si>
  <si>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</si>
  <si>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</si>
  <si>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</si>
  <si>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</si>
  <si>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</si>
  <si>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</si>
  <si>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</si>
  <si>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</si>
  <si>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</si>
  <si>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</si>
  <si>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</si>
  <si>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</si>
  <si>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</si>
  <si>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</si>
  <si>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</si>
  <si>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</si>
  <si>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</si>
  <si>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</si>
  <si>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</si>
  <si>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</si>
  <si>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</si>
  <si>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</si>
  <si>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</si>
  <si>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</si>
  <si>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</si>
  <si>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</si>
  <si>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</si>
  <si>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</si>
  <si>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</si>
  <si>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</si>
  <si>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</si>
  <si>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</si>
  <si>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</si>
  <si>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</si>
  <si>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</si>
  <si>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</si>
  <si>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</si>
  <si>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</si>
  <si>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</si>
  <si>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</si>
  <si>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</si>
  <si>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</si>
  <si>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</si>
  <si>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</si>
  <si>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</si>
  <si>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</si>
  <si>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</si>
  <si>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</si>
  <si>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</si>
  <si>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</si>
  <si>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</si>
  <si>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</si>
  <si>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</si>
  <si>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</si>
  <si>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</si>
  <si>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</si>
  <si>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</si>
  <si>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</si>
  <si>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</si>
  <si>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</si>
  <si>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</si>
  <si>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</si>
  <si>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</si>
  <si>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</si>
  <si>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</si>
  <si>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</si>
  <si>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</si>
  <si>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</si>
  <si>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</si>
  <si>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</si>
  <si>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</si>
  <si>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</si>
  <si>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</si>
  <si>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</si>
  <si>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</si>
  <si>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</si>
  <si>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</si>
  <si>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</si>
  <si>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</si>
  <si>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</si>
  <si>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</si>
  <si>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</si>
  <si>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</si>
  <si>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</si>
  <si>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</si>
  <si>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</si>
  <si>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</si>
  <si>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</si>
  <si>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</si>
  <si>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</si>
  <si>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</si>
  <si>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</si>
  <si>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</si>
  <si>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</si>
  <si>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</si>
  <si>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</si>
  <si>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</si>
  <si>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</si>
  <si>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</si>
  <si>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</si>
  <si>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</si>
  <si>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</si>
  <si>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</si>
  <si>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</si>
  <si>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</si>
  <si>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</si>
  <si>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</si>
  <si>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</si>
  <si>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</si>
  <si>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</si>
  <si>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</si>
  <si>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</si>
  <si>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</si>
  <si>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</si>
  <si>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</si>
  <si>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</si>
  <si>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</si>
  <si>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</si>
  <si>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</si>
  <si>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</si>
  <si>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</si>
  <si>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</si>
  <si>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</si>
  <si>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</si>
  <si>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</si>
  <si>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</si>
  <si>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</si>
  <si>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</si>
  <si>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</si>
  <si>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</si>
  <si>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</si>
  <si>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</si>
  <si>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</si>
  <si>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</si>
  <si>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</si>
  <si>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</si>
  <si>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</si>
  <si>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</si>
  <si>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</si>
  <si>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</si>
  <si>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</si>
  <si>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</si>
  <si>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</si>
  <si>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</si>
  <si>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</si>
  <si>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</si>
  <si>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</si>
  <si>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</si>
  <si>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</si>
  <si>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</si>
  <si>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</si>
  <si>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</si>
  <si>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</si>
  <si>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</si>
  <si>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</si>
  <si>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</si>
  <si>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</si>
  <si>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</si>
  <si>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</si>
  <si>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</si>
  <si>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</si>
  <si>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</si>
  <si>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</si>
  <si>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</si>
  <si>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</si>
  <si>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</si>
  <si>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</si>
  <si>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</si>
  <si>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</si>
  <si>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</si>
  <si>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</si>
  <si>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</si>
  <si>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</si>
  <si>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</si>
  <si>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</si>
  <si>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</si>
  <si>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</si>
  <si>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</si>
  <si>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</si>
  <si>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</si>
  <si>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</si>
  <si>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</si>
  <si>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</si>
  <si>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</si>
  <si>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</si>
  <si>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</si>
  <si>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</si>
  <si>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</si>
  <si>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</si>
  <si>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</si>
  <si>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</si>
  <si>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</si>
  <si>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</si>
  <si>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</si>
  <si>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</si>
  <si>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</si>
  <si>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</si>
  <si>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</si>
  <si>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</si>
  <si>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</si>
  <si>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</si>
  <si>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</si>
  <si>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</si>
  <si>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</si>
  <si>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</si>
  <si>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</si>
  <si>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</si>
  <si>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</si>
  <si>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</si>
  <si>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</si>
  <si>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</si>
  <si>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</si>
  <si>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</si>
  <si>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</si>
  <si>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</si>
  <si>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</si>
  <si>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</si>
  <si>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</si>
  <si>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</si>
  <si>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</si>
  <si>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</si>
  <si>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</si>
  <si>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</si>
  <si>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</si>
  <si>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</si>
  <si>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</si>
  <si>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</si>
  <si>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</si>
  <si>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</si>
  <si>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</si>
  <si>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</si>
  <si>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</si>
  <si>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</si>
  <si>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</si>
  <si>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</si>
  <si>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</si>
  <si>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</si>
  <si>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</si>
  <si>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</si>
  <si>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</si>
  <si>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</si>
  <si>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</si>
  <si>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</si>
  <si>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</si>
  <si>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</si>
  <si>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</si>
  <si>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</si>
  <si>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</si>
  <si>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</si>
  <si>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</si>
  <si>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</si>
  <si>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</si>
  <si>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</si>
  <si>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</si>
  <si>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</si>
  <si>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</si>
  <si>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</si>
  <si>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</si>
  <si>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</si>
  <si>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</si>
  <si>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</si>
  <si>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</si>
  <si>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</si>
  <si>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</si>
  <si>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</si>
  <si>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</si>
  <si>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</si>
  <si>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</si>
  <si>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</si>
  <si>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</si>
  <si>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</si>
  <si>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</si>
  <si>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</si>
  <si>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</si>
  <si>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</si>
  <si>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</si>
  <si>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</si>
  <si>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</si>
  <si>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</si>
  <si>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</si>
  <si>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</si>
  <si>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</si>
  <si>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</si>
  <si>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</si>
  <si>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</si>
  <si>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</si>
  <si>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</si>
  <si>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</si>
  <si>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</si>
  <si>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</si>
  <si>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</si>
  <si>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</si>
  <si>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</si>
  <si>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</si>
  <si>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</si>
  <si>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</si>
  <si>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</si>
  <si>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</si>
  <si>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</si>
  <si>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</si>
  <si>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</si>
  <si>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</si>
  <si>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</si>
  <si>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</si>
  <si>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</si>
  <si>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</si>
  <si>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</si>
  <si>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</si>
  <si>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</si>
  <si>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</si>
  <si>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</si>
  <si>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</si>
  <si>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</si>
  <si>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</si>
  <si>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</si>
  <si>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</si>
  <si>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</si>
  <si>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</si>
  <si>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</si>
  <si>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</si>
  <si>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</si>
  <si>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</si>
  <si>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</si>
  <si>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</si>
  <si>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</si>
  <si>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</si>
  <si>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</si>
  <si>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</si>
  <si>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</si>
  <si>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</si>
  <si>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</si>
  <si>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</si>
  <si>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</si>
  <si>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</si>
  <si>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</si>
  <si>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</si>
  <si>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</si>
  <si>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</si>
  <si>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</si>
  <si>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</si>
  <si>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</si>
  <si>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</si>
  <si>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</si>
  <si>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</si>
  <si>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</si>
  <si>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</si>
  <si>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</si>
  <si>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</si>
  <si>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</si>
  <si>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</si>
  <si>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</si>
  <si>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</si>
  <si>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</si>
  <si>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</si>
  <si>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</si>
  <si>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</si>
  <si>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</si>
  <si>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</si>
  <si>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</si>
  <si>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</si>
  <si>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</si>
  <si>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</si>
  <si>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</si>
  <si>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</si>
  <si>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</si>
  <si>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</si>
  <si>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</si>
  <si>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</si>
  <si>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</si>
  <si>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</si>
  <si>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</si>
  <si>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</si>
  <si>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</si>
  <si>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</si>
  <si>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</si>
  <si>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</si>
  <si>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</si>
  <si>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</si>
  <si>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</si>
  <si>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</si>
  <si>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</si>
  <si>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</si>
  <si>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</si>
  <si>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</si>
  <si>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</si>
  <si>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</si>
  <si>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</si>
  <si>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</si>
  <si>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</si>
  <si>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</si>
  <si>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</si>
  <si>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</si>
  <si>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</si>
  <si>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</si>
  <si>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</si>
  <si>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</si>
  <si>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</si>
  <si>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</si>
  <si>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</si>
  <si>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</si>
  <si>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</si>
  <si>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</si>
  <si>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</si>
  <si>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</si>
  <si>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</si>
  <si>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</si>
  <si>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</si>
  <si>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</si>
  <si>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</si>
  <si>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</si>
  <si>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</si>
  <si>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</si>
  <si>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</si>
  <si>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</si>
  <si>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</si>
  <si>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</si>
  <si>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</si>
  <si>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</si>
  <si>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</si>
  <si>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</si>
  <si>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</si>
  <si>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</si>
  <si>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</si>
  <si>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</si>
  <si>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</si>
  <si>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</si>
  <si>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</si>
  <si>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</si>
  <si>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</si>
  <si>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</si>
  <si>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</si>
  <si>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</si>
  <si>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</si>
  <si>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</si>
  <si>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</si>
  <si>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</si>
  <si>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</si>
  <si>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</si>
  <si>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</si>
  <si>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</si>
  <si>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</si>
  <si>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</si>
  <si>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</si>
  <si>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</si>
  <si>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</si>
  <si>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</si>
  <si>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</si>
  <si>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</si>
  <si>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</si>
  <si>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</si>
  <si>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</si>
  <si>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</si>
  <si>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</si>
  <si>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</si>
  <si>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</si>
  <si>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</si>
  <si>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</si>
  <si>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</si>
  <si>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</si>
  <si>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</si>
  <si>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</si>
  <si>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</si>
  <si>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</si>
  <si>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</si>
  <si>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</si>
  <si>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</si>
  <si>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</si>
  <si>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</si>
  <si>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</si>
  <si>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</si>
  <si>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</si>
  <si>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</si>
  <si>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</si>
  <si>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</si>
  <si>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</si>
  <si>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</si>
  <si>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</si>
  <si>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</si>
  <si>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</si>
  <si>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</si>
  <si>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</si>
  <si>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</si>
  <si>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</si>
  <si>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</si>
  <si>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</si>
  <si>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</si>
  <si>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</si>
  <si>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</si>
  <si>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</si>
  <si>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</si>
  <si>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</si>
  <si>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</si>
  <si>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</si>
  <si>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</si>
  <si>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</si>
  <si>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</si>
  <si>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</si>
  <si>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</si>
  <si>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</si>
  <si>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</si>
  <si>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</si>
  <si>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</si>
  <si>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</si>
  <si>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</si>
  <si>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</si>
  <si>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</si>
  <si>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</si>
  <si>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</si>
  <si>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</si>
  <si>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</si>
  <si>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</si>
  <si>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</si>
  <si>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</si>
  <si>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</si>
  <si>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</si>
  <si>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</si>
  <si>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</si>
  <si>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</si>
  <si>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</si>
  <si>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</si>
  <si>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</si>
  <si>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</si>
  <si>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</si>
  <si>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</si>
  <si>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</si>
  <si>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</si>
  <si>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</si>
  <si>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</si>
  <si>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</si>
  <si>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</si>
  <si>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</si>
  <si>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</si>
  <si>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</si>
  <si>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</si>
  <si>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</si>
  <si>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</si>
  <si>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</si>
  <si>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</si>
  <si>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</si>
  <si>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</si>
  <si>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</si>
  <si>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</si>
  <si>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</si>
  <si>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</si>
  <si>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</si>
  <si>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</si>
  <si>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</si>
  <si>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</si>
  <si>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</si>
  <si>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</si>
  <si>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</si>
  <si>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</si>
  <si>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</si>
  <si>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</si>
  <si>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</si>
  <si>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</si>
  <si>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</si>
  <si>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</si>
  <si>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</si>
  <si>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</si>
  <si>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</si>
  <si>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</si>
  <si>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</si>
  <si>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</si>
  <si>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</si>
  <si>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</si>
  <si>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</si>
  <si>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</si>
  <si>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</si>
  <si>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</si>
  <si>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</si>
  <si>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</si>
  <si>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</si>
  <si>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</si>
  <si>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</si>
  <si>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</si>
  <si>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</si>
  <si>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</si>
  <si>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</si>
  <si>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</si>
  <si>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</si>
  <si>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</si>
  <si>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</si>
  <si>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</si>
  <si>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</si>
  <si>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</si>
  <si>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</si>
  <si>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</si>
  <si>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</si>
  <si>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</si>
  <si>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</si>
  <si>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</si>
  <si>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</si>
  <si>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</si>
  <si>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</si>
  <si>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</si>
  <si>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</si>
  <si>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</si>
  <si>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</si>
  <si>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</si>
  <si>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</si>
  <si>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</si>
  <si>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</si>
  <si>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</si>
  <si>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</si>
  <si>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</si>
  <si>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</si>
  <si>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</si>
  <si>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</si>
  <si>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</si>
  <si>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</si>
  <si>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</si>
  <si>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</si>
  <si>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</si>
  <si>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</si>
  <si>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</si>
  <si>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</si>
  <si>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</si>
  <si>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</si>
  <si>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</si>
  <si>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</si>
  <si>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</si>
  <si>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</si>
  <si>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</si>
  <si>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</si>
  <si>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</si>
  <si>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</si>
  <si>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</si>
  <si>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</si>
  <si>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</si>
  <si>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</si>
  <si>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</si>
  <si>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</si>
  <si>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</si>
  <si>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</si>
  <si>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</si>
  <si>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</si>
  <si>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</si>
  <si>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</si>
  <si>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</si>
  <si>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</si>
  <si>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</si>
  <si>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</si>
  <si>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</si>
  <si>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</si>
  <si>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</si>
  <si>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</si>
  <si>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</si>
  <si>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</si>
  <si>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</si>
  <si>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</si>
  <si>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</si>
  <si>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</si>
  <si>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</si>
  <si>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</si>
  <si>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</si>
  <si>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</si>
  <si>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</si>
  <si>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</si>
  <si>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</si>
  <si>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</si>
  <si>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</si>
  <si>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</si>
  <si>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</si>
  <si>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</si>
  <si>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</si>
  <si>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</si>
  <si>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</si>
  <si>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</si>
  <si>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</si>
  <si>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</si>
  <si>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</si>
  <si>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</si>
  <si>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</si>
  <si>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</si>
  <si>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</si>
  <si>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</si>
  <si>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</si>
  <si>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</si>
  <si>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</si>
  <si>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</si>
  <si>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</si>
  <si>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</si>
  <si>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</si>
  <si>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</si>
  <si>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</si>
  <si>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</si>
  <si>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</si>
  <si>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</si>
  <si>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</si>
  <si>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</si>
  <si>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</si>
  <si>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</si>
  <si>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</si>
  <si>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</si>
  <si>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</si>
  <si>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</si>
  <si>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</si>
  <si>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</si>
  <si>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</si>
  <si>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</si>
  <si>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</si>
  <si>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</si>
  <si>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</si>
  <si>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</si>
  <si>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</si>
  <si>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</si>
  <si>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</si>
  <si>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</si>
  <si>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</si>
  <si>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</si>
  <si>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</si>
  <si>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</si>
  <si>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</si>
  <si>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</si>
  <si>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</si>
  <si>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</si>
  <si>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</si>
  <si>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</si>
  <si>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</si>
  <si>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</si>
  <si>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</si>
  <si>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</si>
  <si>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</si>
  <si>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</si>
  <si>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</si>
  <si>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</si>
  <si>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</si>
  <si>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</si>
  <si>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</si>
  <si>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</si>
  <si>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</si>
  <si>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</si>
  <si>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</si>
  <si>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</si>
  <si>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</si>
  <si>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</si>
  <si>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</si>
  <si>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</si>
  <si>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</si>
  <si>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</si>
  <si>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</si>
  <si>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</si>
  <si>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</si>
  <si>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</si>
  <si>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</si>
  <si>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</si>
  <si>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</si>
  <si>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</si>
  <si>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</si>
  <si>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</si>
  <si>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</si>
  <si>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</si>
  <si>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</si>
  <si>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</si>
  <si>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</si>
  <si>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</si>
  <si>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</si>
  <si>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</si>
  <si>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</si>
  <si>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</si>
  <si>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</si>
  <si>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</si>
  <si>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</si>
  <si>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</si>
  <si>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</si>
  <si>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</si>
  <si>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</si>
  <si>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</si>
  <si>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</si>
  <si>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</si>
  <si>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</si>
  <si>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</si>
  <si>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</si>
  <si>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</si>
  <si>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</si>
  <si>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</si>
  <si>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</si>
  <si>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</si>
  <si>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</si>
  <si>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</si>
  <si>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</si>
  <si>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</si>
  <si>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</si>
  <si>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</si>
  <si>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</si>
  <si>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</si>
  <si>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</si>
  <si>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</si>
  <si>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</si>
  <si>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</si>
  <si>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</si>
  <si>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</si>
  <si>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</si>
  <si>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</si>
  <si>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</si>
  <si>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</si>
  <si>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</si>
  <si>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</si>
  <si>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</si>
  <si>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</si>
  <si>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</si>
  <si>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</si>
  <si>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</si>
  <si>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</si>
  <si>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</si>
  <si>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</si>
  <si>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</si>
  <si>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</si>
  <si>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</si>
  <si>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</si>
  <si>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</si>
  <si>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</si>
  <si>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</si>
  <si>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</si>
  <si>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</si>
  <si>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</si>
  <si>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</si>
  <si>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</si>
  <si>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</si>
  <si>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</si>
  <si>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</si>
  <si>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</si>
  <si>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</si>
  <si>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</si>
  <si>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</si>
  <si>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</si>
  <si>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</si>
  <si>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</si>
  <si>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</si>
  <si>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</si>
  <si>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</si>
  <si>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</si>
  <si>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</si>
  <si>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</si>
  <si>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</si>
  <si>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</si>
  <si>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</si>
  <si>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</si>
  <si>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</si>
  <si>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</si>
  <si>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</si>
  <si>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</si>
  <si>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</si>
  <si>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</si>
  <si>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</si>
  <si>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</si>
  <si>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</si>
  <si>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</si>
  <si>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</si>
  <si>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</si>
  <si>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</si>
  <si>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</si>
  <si>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</si>
  <si>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</si>
  <si>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</si>
  <si>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</si>
  <si>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</si>
  <si>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</si>
  <si>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</si>
  <si>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</si>
  <si>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</si>
  <si>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</si>
  <si>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</si>
  <si>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</si>
  <si>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</si>
  <si>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</si>
  <si>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</si>
  <si>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</si>
  <si>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</si>
  <si>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</si>
  <si>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</si>
  <si>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</si>
  <si>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</si>
  <si>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</si>
  <si>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</si>
  <si>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</si>
  <si>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</si>
  <si>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</si>
  <si>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</si>
  <si>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</si>
  <si>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</si>
  <si>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</si>
  <si>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</si>
  <si>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</si>
  <si>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</si>
  <si>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</si>
  <si>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</si>
  <si>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</si>
  <si>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</si>
  <si>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</si>
  <si>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</si>
  <si>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</si>
  <si>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</si>
  <si>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</si>
  <si>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</si>
  <si>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</si>
  <si>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</si>
  <si>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</si>
  <si>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</si>
  <si>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</si>
  <si>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</si>
  <si>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</si>
  <si>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</si>
  <si>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</si>
  <si>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</si>
  <si>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</si>
  <si>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</si>
  <si>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</si>
  <si>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</si>
  <si>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</si>
  <si>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</si>
  <si>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</si>
  <si>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</si>
  <si>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</si>
  <si>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</si>
  <si>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</si>
  <si>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</si>
  <si>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</si>
  <si>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</si>
  <si>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</si>
  <si>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</si>
  <si>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</si>
  <si>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</si>
  <si>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</si>
  <si>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</si>
  <si>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</si>
  <si>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</si>
  <si>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</si>
  <si>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</si>
  <si>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</si>
  <si>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</si>
  <si>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</si>
  <si>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</si>
  <si>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</si>
  <si>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</si>
  <si>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</si>
  <si>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</si>
  <si>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</si>
  <si>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</si>
  <si>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</si>
  <si>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</si>
  <si>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</si>
  <si>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</si>
  <si>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</si>
  <si>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</si>
  <si>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</si>
  <si>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</si>
  <si>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</si>
  <si>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</si>
  <si>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</si>
  <si>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</si>
  <si>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</si>
  <si>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</si>
  <si>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</si>
  <si>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</si>
  <si>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</si>
  <si>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</si>
  <si>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</si>
  <si>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</si>
  <si>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</si>
  <si>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</si>
  <si>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</si>
  <si>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</si>
  <si>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</si>
  <si>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</si>
  <si>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</si>
  <si>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</si>
  <si>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</si>
  <si>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</si>
  <si>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</si>
  <si>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</si>
  <si>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</si>
  <si>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</si>
  <si>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</si>
  <si>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</si>
  <si>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</si>
  <si>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</si>
  <si>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</si>
  <si>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</si>
  <si>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</si>
  <si>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</si>
  <si>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</si>
  <si>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</si>
  <si>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</si>
  <si>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</si>
  <si>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</si>
  <si>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</si>
  <si>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</si>
  <si>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</si>
  <si>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</si>
  <si>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</si>
  <si>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</si>
  <si>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</si>
  <si>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</si>
  <si>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</si>
  <si>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</si>
  <si>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</si>
  <si>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</si>
  <si>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</si>
  <si>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</si>
  <si>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</si>
  <si>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</si>
  <si>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</si>
  <si>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</si>
  <si>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</si>
  <si>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</si>
  <si>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</si>
  <si>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</si>
  <si>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</si>
  <si>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</si>
  <si>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</si>
  <si>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</si>
  <si>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</si>
  <si>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</si>
  <si>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</si>
  <si>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</si>
  <si>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</si>
  <si>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</si>
  <si>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</si>
  <si>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</si>
  <si>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</si>
  <si>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</si>
  <si>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</si>
  <si>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</si>
  <si>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</si>
  <si>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</si>
  <si>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</si>
  <si>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</si>
  <si>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</si>
  <si>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</si>
  <si>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</si>
  <si>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</si>
  <si>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</si>
  <si>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</si>
  <si>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</si>
  <si>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</si>
  <si>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</si>
  <si>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</si>
  <si>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</si>
  <si>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</si>
  <si>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</si>
  <si>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</si>
  <si>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</si>
  <si>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</si>
  <si>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</si>
  <si>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</si>
  <si>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</si>
  <si>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</si>
  <si>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</si>
  <si>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</si>
  <si>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</si>
  <si>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</si>
  <si>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</si>
  <si>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</si>
  <si>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</si>
  <si>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</si>
  <si>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</si>
  <si>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</si>
  <si>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</si>
  <si>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</si>
  <si>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</si>
  <si>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</si>
  <si>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</si>
  <si>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</si>
  <si>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</si>
  <si>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</si>
  <si>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</si>
  <si>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</si>
  <si>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</si>
  <si>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</si>
  <si>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</si>
  <si>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</si>
  <si>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</si>
  <si>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</si>
  <si>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</si>
  <si>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</si>
  <si>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</si>
  <si>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</si>
  <si>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</si>
  <si>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</si>
  <si>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</si>
  <si>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</si>
  <si>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</si>
  <si>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</si>
  <si>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</si>
  <si>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</si>
  <si>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</si>
  <si>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</si>
  <si>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</si>
  <si>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</si>
  <si>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</si>
  <si>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</si>
  <si>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</si>
  <si>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</si>
  <si>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</si>
  <si>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</si>
  <si>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</si>
  <si>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</si>
  <si>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</si>
  <si>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</si>
  <si>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</si>
  <si>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</si>
  <si>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</si>
  <si>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</si>
  <si>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</si>
  <si>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</si>
  <si>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</si>
  <si>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</si>
  <si>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</si>
  <si>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</si>
  <si>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</si>
  <si>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</si>
  <si>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</si>
  <si>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</si>
  <si>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</si>
  <si>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</si>
  <si>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</si>
  <si>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</si>
  <si>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</si>
  <si>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</si>
  <si>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</si>
  <si>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</si>
  <si>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</si>
  <si>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</si>
  <si>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</si>
  <si>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</si>
  <si>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</si>
  <si>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</si>
  <si>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</si>
  <si>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</si>
  <si>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</si>
  <si>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</si>
  <si>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</si>
  <si>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</si>
  <si>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</si>
  <si>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</si>
  <si>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</si>
  <si>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</si>
  <si>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</si>
  <si>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</si>
  <si>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</si>
  <si>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</si>
  <si>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</si>
  <si>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</si>
  <si>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</si>
  <si>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</si>
  <si>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</si>
  <si>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</si>
  <si>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</si>
  <si>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</si>
  <si>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</si>
  <si>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</si>
  <si>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</si>
  <si>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</si>
  <si>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</si>
  <si>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</si>
  <si>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</si>
  <si>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</si>
  <si>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</si>
  <si>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</si>
  <si>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</si>
  <si>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</si>
  <si>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</si>
  <si>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</si>
  <si>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</si>
  <si>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</si>
  <si>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</si>
  <si>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</si>
  <si>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</si>
  <si>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</si>
  <si>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</si>
  <si>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</si>
  <si>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</si>
  <si>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</si>
  <si>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</si>
  <si>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</si>
  <si>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</si>
  <si>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</si>
  <si>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</si>
  <si>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</si>
  <si>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</si>
  <si>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</si>
  <si>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</si>
  <si>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</si>
  <si>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</si>
  <si>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</si>
  <si>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</si>
  <si>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</si>
  <si>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</si>
  <si>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</si>
  <si>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</si>
  <si>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</si>
  <si>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</si>
  <si>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</si>
  <si>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</si>
  <si>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</si>
  <si>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</si>
  <si>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</si>
  <si>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</si>
  <si>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</si>
  <si>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</si>
  <si>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</si>
  <si>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</si>
  <si>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</si>
  <si>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</si>
  <si>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</si>
  <si>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</si>
  <si>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</si>
  <si>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</si>
  <si>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</si>
  <si>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</si>
  <si>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</si>
  <si>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</si>
  <si>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</si>
  <si>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</si>
  <si>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</si>
  <si>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</si>
  <si>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</si>
  <si>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</si>
  <si>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</si>
  <si>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</si>
  <si>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</si>
  <si>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</si>
  <si>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</si>
  <si>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</si>
  <si>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</si>
  <si>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</si>
  <si>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</si>
  <si>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</si>
  <si>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</si>
  <si>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</si>
  <si>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</si>
  <si>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</si>
  <si>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</si>
  <si>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</si>
  <si>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</si>
  <si>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</si>
  <si>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</si>
  <si>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</si>
  <si>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</si>
  <si>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</si>
  <si>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</si>
  <si>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</si>
  <si>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</si>
  <si>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</si>
  <si>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</si>
  <si>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</si>
  <si>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</si>
  <si>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</si>
  <si>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</si>
  <si>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</si>
  <si>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</si>
  <si>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</si>
  <si>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</si>
  <si>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</si>
  <si>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</si>
  <si>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</si>
  <si>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</si>
  <si>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</si>
  <si>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</si>
  <si>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</si>
  <si>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</si>
  <si>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</si>
  <si>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</si>
  <si>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</si>
  <si>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</si>
  <si>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</si>
  <si>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</si>
  <si>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</si>
  <si>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</si>
  <si>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</si>
  <si>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</si>
  <si>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</si>
  <si>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</si>
  <si>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</si>
  <si>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</si>
  <si>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</si>
  <si>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</si>
  <si>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</si>
  <si>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</si>
  <si>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</si>
  <si>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</si>
  <si>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</si>
  <si>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</si>
  <si>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</si>
  <si>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</si>
  <si>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</si>
  <si>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</si>
  <si>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</si>
  <si>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</si>
  <si>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</si>
  <si>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</si>
  <si>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</si>
  <si>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</si>
  <si>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</si>
  <si>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</si>
  <si>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</si>
  <si>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</si>
  <si>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</si>
  <si>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</si>
  <si>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</si>
  <si>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</si>
  <si>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</si>
  <si>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</si>
  <si>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</si>
  <si>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</si>
  <si>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</si>
  <si>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</si>
  <si>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</si>
  <si>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</si>
  <si>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</si>
  <si>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</si>
  <si>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</si>
  <si>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</si>
  <si>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</si>
  <si>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</si>
  <si>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</si>
  <si>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</si>
  <si>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</si>
  <si>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</si>
  <si>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</si>
  <si>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</si>
  <si>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</si>
  <si>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</si>
  <si>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</si>
  <si>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</si>
  <si>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</si>
  <si>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</si>
  <si>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</si>
  <si>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</si>
  <si>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</si>
  <si>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</si>
  <si>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</si>
  <si>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</si>
  <si>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</si>
  <si>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</si>
  <si>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</si>
  <si>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</si>
  <si>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</si>
  <si>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</si>
  <si>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</si>
  <si>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</si>
  <si>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</si>
  <si>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</si>
  <si>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</si>
  <si>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</si>
  <si>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</si>
  <si>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</si>
  <si>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</si>
  <si>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</si>
  <si>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</si>
  <si>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</si>
  <si>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</si>
  <si>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</si>
  <si>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</si>
  <si>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</si>
  <si>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</si>
  <si>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</si>
  <si>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</si>
  <si>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</si>
  <si>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</si>
  <si>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</si>
  <si>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</si>
  <si>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</si>
  <si>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</si>
  <si>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</si>
  <si>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</si>
  <si>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</si>
  <si>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</si>
  <si>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</si>
  <si>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</si>
  <si>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</si>
  <si>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</si>
  <si>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</si>
  <si>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</si>
  <si>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</si>
  <si>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</si>
  <si>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</si>
  <si>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</si>
  <si>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</si>
  <si>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</si>
  <si>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</si>
  <si>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</si>
  <si>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</si>
  <si>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</si>
  <si>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</si>
  <si>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</si>
  <si>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</si>
  <si>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</si>
  <si>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</si>
  <si>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</si>
  <si>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</si>
  <si>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</si>
  <si>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</si>
  <si>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</si>
  <si>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</si>
  <si>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</si>
  <si>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</si>
  <si>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</si>
  <si>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</si>
  <si>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</si>
  <si>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</si>
  <si>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</si>
  <si>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</si>
  <si>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</si>
  <si>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</si>
  <si>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</si>
  <si>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</si>
  <si>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</si>
  <si>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</si>
  <si>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</si>
  <si>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</si>
  <si>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</si>
  <si>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</si>
  <si>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</si>
  <si>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</si>
  <si>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</si>
  <si>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</si>
  <si>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</si>
  <si>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</si>
  <si>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</si>
  <si>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</si>
  <si>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</si>
  <si>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</si>
  <si>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</si>
  <si>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</si>
  <si>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</si>
  <si>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</si>
  <si>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</si>
  <si>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</si>
  <si>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</si>
  <si>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</si>
  <si>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</si>
  <si>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</si>
  <si>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</si>
  <si>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</si>
  <si>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</si>
  <si>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</si>
  <si>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</si>
  <si>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</si>
  <si>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</si>
  <si>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</si>
  <si>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</si>
  <si>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</si>
  <si>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</si>
  <si>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</si>
  <si>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</si>
  <si>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</si>
  <si>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</si>
  <si>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</si>
  <si>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</si>
  <si>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</si>
  <si>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</si>
  <si>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</si>
  <si>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</si>
  <si>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</si>
  <si>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</si>
  <si>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</si>
  <si>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</si>
  <si>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</si>
  <si>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</si>
  <si>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</si>
  <si>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</si>
  <si>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</si>
  <si>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</si>
  <si>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</si>
  <si>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</si>
  <si>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</si>
  <si>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</si>
  <si>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</si>
  <si>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</si>
  <si>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</si>
  <si>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</si>
  <si>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</si>
  <si>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</si>
  <si>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</si>
  <si>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</si>
  <si>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</si>
  <si>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</si>
  <si>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</si>
  <si>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</si>
  <si>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</si>
  <si>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</si>
  <si>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</si>
  <si>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</si>
  <si>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</si>
  <si>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</si>
  <si>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</si>
  <si>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</si>
  <si>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</si>
  <si>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</si>
  <si>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</si>
  <si>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</si>
  <si>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</si>
  <si>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</si>
  <si>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</si>
  <si>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</si>
  <si>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</si>
  <si>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</si>
  <si>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</si>
  <si>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</si>
  <si>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</si>
  <si>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</si>
  <si>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</si>
  <si>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</si>
  <si>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</si>
  <si>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</si>
  <si>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</si>
  <si>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</si>
  <si>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</si>
  <si>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</si>
  <si>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</si>
  <si>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</si>
  <si>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</si>
  <si>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</si>
  <si>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</si>
  <si>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</si>
  <si>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</si>
  <si>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</si>
  <si>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</si>
  <si>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</si>
  <si>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</si>
  <si>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</si>
  <si>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</si>
  <si>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</si>
  <si>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</si>
  <si>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</si>
  <si>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</si>
  <si>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</si>
  <si>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</si>
  <si>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</si>
  <si>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</si>
  <si>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</si>
  <si>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</si>
  <si>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</si>
  <si>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</si>
  <si>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</si>
  <si>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</si>
  <si>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</si>
  <si>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</si>
  <si>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</si>
  <si>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</si>
  <si>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</si>
  <si>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</si>
  <si>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</si>
  <si>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</si>
  <si>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</si>
  <si>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</si>
  <si>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</si>
  <si>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</si>
  <si>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</si>
  <si>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</si>
  <si>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</si>
  <si>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</si>
  <si>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</si>
  <si>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</si>
  <si>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</si>
  <si>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</si>
  <si>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</si>
  <si>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</si>
  <si>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</si>
  <si>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</si>
  <si>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</si>
  <si>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</si>
  <si>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</si>
  <si>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</si>
  <si>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</si>
  <si>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</si>
  <si>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</si>
  <si>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</si>
  <si>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</si>
  <si>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</si>
  <si>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</si>
  <si>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</si>
  <si>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</si>
  <si>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</si>
  <si>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</si>
  <si>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</si>
  <si>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</si>
  <si>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</si>
  <si>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</si>
  <si>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</si>
  <si>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</si>
  <si>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</si>
  <si>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</si>
  <si>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</si>
  <si>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</si>
  <si>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</si>
  <si>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</si>
  <si>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</si>
  <si>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</si>
  <si>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</si>
  <si>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</si>
  <si>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</si>
  <si>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</si>
  <si>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</si>
  <si>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</si>
  <si>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</si>
  <si>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</si>
  <si>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</si>
  <si>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</si>
  <si>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</si>
  <si>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</si>
  <si>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</si>
  <si>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</si>
  <si>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</si>
  <si>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</si>
  <si>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</si>
  <si>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</si>
  <si>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</si>
  <si>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</si>
  <si>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</si>
  <si>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</si>
  <si>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</si>
  <si>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</si>
  <si>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</si>
  <si>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</si>
  <si>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</si>
  <si>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</si>
  <si>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</si>
  <si>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</si>
  <si>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</si>
  <si>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</si>
  <si>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</si>
  <si>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</si>
  <si>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</si>
  <si>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</si>
  <si>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</si>
  <si>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</si>
  <si>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</si>
  <si>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</si>
  <si>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</si>
  <si>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</si>
  <si>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</si>
  <si>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</si>
  <si>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</si>
  <si>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</si>
  <si>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</si>
  <si>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</si>
  <si>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</si>
  <si>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</si>
  <si>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</si>
  <si>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</si>
  <si>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</si>
  <si>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</si>
  <si>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</si>
  <si>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</si>
  <si>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</si>
  <si>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</si>
  <si>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</si>
  <si>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</si>
  <si>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</si>
  <si>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</si>
  <si>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</si>
  <si>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</si>
  <si>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</si>
  <si>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</si>
  <si>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</si>
  <si>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</si>
  <si>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</si>
  <si>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</si>
  <si>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</si>
  <si>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</si>
  <si>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</si>
  <si>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</si>
  <si>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</si>
  <si>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</si>
  <si>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</si>
  <si>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</si>
  <si>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</si>
  <si>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</si>
  <si>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</si>
  <si>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</si>
  <si>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</si>
  <si>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</si>
  <si>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</si>
  <si>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</si>
  <si>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</si>
  <si>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</si>
  <si>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</si>
  <si>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</si>
  <si>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</si>
  <si>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</si>
  <si>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</si>
  <si>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</si>
  <si>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</si>
  <si>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</si>
  <si>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</si>
  <si>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</si>
  <si>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</si>
  <si>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</si>
  <si>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</si>
  <si>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</si>
  <si>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</si>
  <si>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</si>
  <si>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</si>
  <si>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</si>
  <si>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</si>
  <si>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</si>
  <si>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</si>
  <si>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</si>
  <si>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</si>
  <si>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</si>
  <si>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</si>
  <si>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</si>
  <si>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</si>
  <si>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</si>
  <si>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</si>
  <si>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</si>
  <si>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</si>
  <si>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</si>
  <si>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</si>
  <si>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</si>
  <si>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</si>
  <si>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</si>
  <si>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</si>
  <si>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</si>
  <si>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</si>
  <si>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</si>
  <si>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</si>
  <si>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</si>
  <si>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</si>
  <si>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</si>
  <si>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</si>
  <si>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</si>
  <si>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</si>
  <si>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</si>
  <si>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</si>
  <si>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</si>
  <si>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</si>
  <si>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</si>
  <si>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</si>
  <si>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</si>
  <si>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</si>
  <si>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</si>
  <si>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</si>
  <si>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</si>
  <si>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</si>
  <si>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</si>
  <si>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</si>
  <si>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</si>
  <si>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</si>
  <si>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</si>
  <si>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</si>
  <si>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</si>
  <si>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</si>
  <si>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</si>
  <si>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</si>
  <si>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</si>
  <si>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</si>
  <si>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</si>
  <si>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</si>
  <si>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</si>
  <si>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</si>
  <si>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</si>
  <si>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</si>
  <si>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</si>
  <si>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</si>
  <si>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</si>
  <si>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</si>
  <si>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</si>
  <si>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</si>
  <si>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</si>
  <si>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</si>
  <si>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</si>
  <si>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</si>
  <si>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</si>
  <si>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</si>
  <si>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</si>
  <si>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</si>
  <si>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</si>
  <si>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</si>
  <si>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</si>
  <si>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</si>
  <si>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</si>
  <si>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</si>
  <si>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</si>
  <si>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</si>
  <si>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</si>
  <si>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</si>
  <si>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</si>
  <si>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</si>
  <si>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</si>
  <si>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</si>
  <si>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</si>
  <si>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</si>
  <si>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</si>
  <si>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</si>
  <si>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</si>
  <si>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</si>
  <si>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</si>
  <si>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</si>
  <si>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</si>
  <si>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</si>
  <si>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</si>
  <si>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</si>
  <si>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</si>
  <si>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</si>
  <si>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</si>
  <si>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</si>
  <si>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</si>
  <si>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</si>
  <si>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</si>
  <si>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</si>
  <si>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</si>
  <si>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</si>
  <si>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</si>
  <si>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</si>
  <si>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</si>
  <si>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</si>
  <si>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</si>
  <si>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</si>
  <si>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</si>
  <si>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</si>
  <si>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</si>
  <si>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</si>
  <si>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</si>
  <si>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</si>
  <si>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</si>
  <si>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</si>
  <si>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</si>
  <si>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</si>
  <si>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</si>
  <si>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</si>
  <si>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</si>
  <si>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</si>
  <si>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</si>
  <si>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</si>
  <si>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</si>
  <si>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</si>
  <si>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</si>
  <si>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</si>
  <si>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</si>
  <si>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</si>
  <si>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</si>
  <si>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</si>
  <si>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</si>
  <si>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</si>
  <si>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</si>
  <si>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</si>
  <si>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</si>
  <si>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</si>
  <si>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</si>
  <si>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</si>
  <si>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</si>
  <si>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</si>
  <si>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</si>
  <si>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</si>
  <si>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</si>
  <si>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</si>
  <si>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</si>
  <si>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</si>
  <si>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</si>
  <si>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</si>
  <si>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</si>
  <si>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</si>
  <si>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</si>
  <si>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</si>
  <si>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</si>
  <si>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</si>
  <si>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</si>
  <si>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</si>
  <si>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</si>
  <si>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</si>
  <si>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</si>
  <si>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</si>
  <si>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</si>
  <si>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</si>
  <si>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</si>
  <si>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</si>
  <si>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</si>
  <si>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</si>
  <si>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</si>
  <si>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</si>
  <si>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</si>
  <si>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</si>
  <si>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</si>
  <si>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</si>
  <si>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</si>
  <si>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</si>
  <si>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</si>
  <si>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</si>
  <si>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</si>
  <si>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</si>
  <si>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</si>
  <si>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</si>
  <si>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</si>
  <si>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</si>
  <si>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</si>
  <si>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</si>
  <si>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</si>
  <si>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</si>
  <si>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</si>
  <si>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</si>
  <si>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</si>
  <si>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</si>
  <si>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</si>
  <si>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</si>
  <si>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</si>
  <si>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</si>
  <si>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</si>
  <si>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</si>
  <si>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</si>
  <si>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</si>
  <si>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</si>
  <si>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</si>
  <si>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</si>
  <si>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</si>
  <si>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</si>
  <si>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</si>
  <si>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</si>
  <si>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</si>
  <si>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</si>
  <si>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</si>
  <si>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</si>
  <si>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</si>
  <si>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</si>
  <si>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</si>
  <si>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</si>
  <si>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</si>
  <si>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</si>
  <si>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</si>
  <si>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</si>
  <si>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</si>
  <si>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</si>
  <si>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</si>
  <si>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</si>
  <si>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</si>
  <si>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</si>
  <si>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</si>
  <si>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</si>
  <si>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</si>
  <si>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</si>
  <si>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</si>
  <si>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</si>
  <si>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</si>
  <si>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</si>
  <si>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</si>
  <si>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</si>
  <si>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</si>
  <si>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</si>
  <si>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</si>
  <si>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</si>
  <si>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</si>
  <si>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</si>
  <si>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</si>
  <si>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</si>
  <si>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</si>
  <si>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</si>
  <si>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</si>
  <si>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</si>
  <si>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</si>
  <si>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</si>
  <si>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</si>
  <si>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</si>
  <si>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</si>
  <si>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</si>
  <si>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</si>
  <si>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</si>
  <si>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</si>
  <si>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</si>
  <si>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</si>
  <si>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</si>
  <si>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</si>
  <si>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</si>
  <si>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</si>
  <si>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</si>
  <si>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</si>
  <si>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</si>
  <si>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</si>
  <si>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</si>
  <si>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</si>
  <si>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</si>
  <si>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</si>
  <si>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</si>
  <si>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</si>
  <si>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</si>
  <si>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</si>
  <si>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</si>
  <si>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</si>
  <si>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</si>
  <si>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</si>
  <si>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</si>
  <si>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</si>
  <si>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</si>
  <si>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</si>
  <si>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</si>
  <si>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</si>
  <si>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</si>
  <si>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</si>
  <si>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</si>
  <si>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</si>
  <si>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</si>
  <si>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</si>
  <si>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</si>
  <si>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</si>
  <si>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</si>
  <si>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</si>
  <si>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</si>
  <si>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</si>
  <si>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</si>
  <si>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</si>
  <si>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</si>
  <si>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</si>
  <si>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</si>
  <si>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</si>
  <si>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</si>
  <si>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</si>
  <si>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</si>
  <si>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</si>
  <si>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</si>
  <si>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</si>
  <si>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</si>
  <si>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</si>
  <si>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</si>
  <si>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</si>
  <si>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</si>
  <si>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</si>
  <si>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</si>
  <si>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</si>
  <si>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</si>
  <si>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</si>
  <si>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</si>
  <si>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</si>
  <si>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</si>
  <si>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</si>
  <si>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</si>
  <si>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</si>
  <si>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</si>
  <si>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</si>
  <si>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</si>
  <si>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</si>
  <si>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</si>
  <si>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</si>
  <si>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</si>
  <si>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</si>
  <si>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</si>
  <si>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</si>
  <si>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</si>
  <si>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</si>
  <si>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</si>
  <si>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</si>
  <si>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</si>
  <si>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</si>
  <si>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</si>
  <si>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</si>
  <si>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</si>
  <si>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</si>
  <si>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</si>
  <si>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</si>
  <si>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</si>
  <si>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</si>
  <si>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</si>
  <si>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</si>
  <si>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</si>
  <si>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</si>
  <si>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</si>
  <si>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</si>
  <si>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</si>
  <si>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</si>
  <si>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</si>
  <si>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</si>
  <si>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</si>
  <si>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</si>
  <si>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</si>
  <si>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</si>
  <si>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</si>
  <si>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</si>
  <si>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</si>
  <si>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</si>
  <si>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</si>
  <si>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</si>
  <si>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</si>
  <si>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</si>
  <si>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</si>
  <si>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</si>
  <si>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</si>
  <si>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</si>
  <si>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</si>
  <si>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</si>
  <si>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</si>
  <si>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</si>
  <si>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</si>
  <si>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</si>
  <si>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</si>
  <si>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</si>
  <si>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</si>
  <si>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</si>
  <si>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</si>
  <si>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</si>
  <si>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</si>
  <si>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</si>
  <si>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</si>
  <si>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</si>
  <si>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</si>
  <si>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</si>
  <si>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</si>
  <si>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</si>
  <si>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</si>
  <si>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</si>
  <si>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</si>
  <si>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</si>
  <si>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</si>
  <si>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</si>
  <si>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</si>
  <si>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</si>
  <si>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</si>
  <si>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</si>
  <si>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</si>
  <si>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</si>
  <si>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</si>
  <si>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</si>
  <si>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</si>
  <si>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</si>
  <si>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</si>
  <si>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</si>
  <si>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</si>
  <si>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</si>
  <si>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</si>
  <si>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</si>
  <si>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</si>
  <si>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</si>
  <si>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</si>
  <si>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</si>
  <si>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</si>
  <si>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</si>
  <si>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</si>
  <si>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</si>
  <si>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</si>
  <si>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</si>
  <si>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</si>
  <si>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</si>
  <si>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</si>
  <si>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</si>
  <si>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</si>
  <si>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</si>
  <si>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</si>
  <si>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</si>
  <si>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</si>
  <si>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</si>
  <si>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</si>
  <si>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</si>
  <si>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</si>
  <si>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</si>
  <si>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</si>
  <si>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</si>
  <si>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</si>
  <si>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</si>
  <si>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</si>
  <si>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</si>
  <si>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</si>
  <si>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</si>
  <si>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</si>
  <si>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</si>
  <si>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</si>
  <si>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</si>
  <si>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</si>
  <si>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</si>
  <si>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</si>
  <si>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</si>
  <si>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</si>
  <si>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</si>
  <si>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</si>
  <si>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</si>
  <si>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</si>
  <si>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</si>
  <si>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</si>
  <si>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</si>
  <si>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</si>
  <si>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</si>
  <si>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</si>
  <si>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</si>
  <si>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</si>
  <si>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</si>
  <si>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</si>
  <si>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</si>
  <si>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</si>
  <si>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</si>
  <si>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</si>
  <si>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</si>
  <si>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</si>
  <si>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</si>
  <si>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</si>
  <si>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</si>
  <si>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</si>
  <si>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</si>
  <si>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</si>
  <si>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</si>
  <si>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</si>
  <si>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</si>
  <si>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</si>
  <si>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</si>
  <si>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</si>
  <si>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</si>
  <si>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</si>
  <si>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</si>
  <si>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</si>
  <si>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</si>
  <si>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</si>
  <si>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</si>
  <si>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</si>
  <si>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</si>
  <si>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</si>
  <si>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</si>
  <si>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</si>
  <si>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</si>
  <si>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</si>
  <si>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</si>
  <si>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</si>
  <si>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</si>
  <si>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</si>
  <si>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</si>
  <si>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</si>
  <si>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</si>
  <si>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</si>
  <si>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</si>
  <si>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</si>
  <si>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</si>
  <si>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</si>
  <si>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</si>
  <si>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</si>
  <si>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</si>
  <si>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</si>
  <si>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</si>
  <si>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</si>
  <si>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</si>
  <si>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</si>
  <si>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</si>
  <si>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</si>
  <si>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</si>
  <si>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</si>
  <si>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</si>
  <si>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</si>
  <si>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</si>
  <si>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</si>
  <si>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</si>
  <si>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</si>
  <si>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</si>
  <si>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</si>
  <si>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</si>
  <si>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</si>
  <si>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</si>
  <si>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</si>
  <si>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</si>
  <si>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</si>
  <si>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</si>
  <si>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</si>
  <si>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</si>
  <si>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</si>
  <si>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</si>
  <si>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</si>
  <si>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</si>
  <si>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</si>
  <si>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</si>
  <si>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</si>
  <si>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</si>
  <si>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</si>
  <si>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</si>
  <si>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</si>
  <si>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</si>
  <si>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</si>
  <si>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</si>
  <si>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</si>
  <si>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</si>
  <si>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</si>
  <si>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</si>
  <si>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</si>
  <si>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</si>
  <si>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</si>
  <si>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</si>
  <si>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</si>
  <si>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</si>
  <si>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</si>
  <si>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</si>
  <si>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</si>
  <si>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</si>
  <si>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</si>
  <si>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</si>
  <si>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</si>
  <si>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</si>
  <si>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</si>
  <si>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</si>
  <si>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</si>
  <si>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</si>
  <si>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</si>
  <si>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</si>
  <si>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</si>
  <si>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</si>
  <si>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</si>
  <si>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</si>
  <si>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</si>
  <si>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</si>
  <si>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</si>
  <si>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</si>
  <si>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</si>
  <si>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</si>
  <si>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</si>
  <si>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</si>
  <si>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</si>
  <si>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</si>
  <si>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</si>
  <si>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</si>
  <si>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</si>
  <si>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</si>
  <si>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</si>
  <si>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</si>
  <si>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</si>
  <si>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</si>
  <si>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</si>
  <si>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</si>
  <si>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</si>
  <si>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</si>
  <si>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</si>
  <si>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</si>
  <si>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</si>
  <si>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</si>
  <si>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</si>
  <si>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</si>
  <si>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</si>
  <si>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</si>
  <si>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</si>
  <si>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</si>
  <si>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</si>
  <si>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</si>
  <si>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</si>
  <si>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</si>
  <si>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</si>
  <si>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</si>
  <si>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</si>
  <si>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</si>
  <si>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</si>
  <si>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</si>
  <si>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</si>
  <si>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</si>
  <si>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</si>
  <si>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</si>
  <si>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</si>
  <si>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</si>
  <si>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</si>
  <si>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</si>
  <si>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</si>
  <si>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</si>
  <si>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</si>
  <si>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</si>
  <si>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</si>
  <si>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</si>
  <si>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</si>
  <si>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</si>
  <si>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</si>
  <si>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</si>
  <si>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</si>
  <si>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</si>
  <si>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</si>
  <si>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</si>
  <si>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</si>
  <si>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</si>
  <si>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</si>
  <si>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</si>
  <si>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</si>
  <si>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</si>
  <si>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</si>
  <si>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</si>
  <si>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</si>
  <si>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</si>
  <si>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</si>
  <si>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</si>
  <si>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</si>
  <si>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</si>
  <si>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</si>
  <si>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</si>
  <si>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</si>
  <si>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</si>
  <si>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</si>
  <si>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</si>
  <si>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</si>
  <si>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</si>
  <si>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</si>
  <si>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</si>
  <si>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</si>
  <si>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</si>
  <si>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</si>
  <si>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</si>
  <si>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</si>
  <si>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</si>
  <si>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</si>
  <si>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</si>
  <si>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</si>
  <si>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</si>
  <si>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</si>
  <si>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</si>
  <si>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</si>
  <si>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</si>
  <si>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</si>
  <si>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</si>
  <si>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</si>
  <si>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</si>
  <si>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</si>
  <si>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</si>
  <si>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</si>
  <si>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</si>
  <si>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</si>
  <si>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</si>
  <si>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</si>
  <si>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</si>
  <si>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</si>
  <si>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</si>
  <si>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</si>
  <si>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</si>
  <si>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</si>
  <si>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</si>
  <si>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</si>
  <si>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</si>
  <si>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</si>
  <si>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</si>
  <si>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</si>
  <si>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</si>
  <si>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</si>
  <si>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</si>
  <si>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</si>
  <si>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</si>
  <si>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</si>
  <si>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</si>
  <si>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</si>
  <si>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</si>
  <si>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</si>
  <si>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</si>
  <si>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</si>
  <si>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</si>
  <si>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</si>
  <si>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</si>
  <si>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</si>
  <si>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</si>
  <si>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</si>
  <si>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</si>
  <si>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</si>
  <si>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</si>
  <si>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</si>
  <si>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</si>
  <si>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</si>
  <si>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</si>
  <si>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</si>
  <si>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</si>
  <si>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</si>
  <si>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</si>
  <si>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</si>
  <si>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</si>
  <si>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</si>
  <si>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</si>
  <si>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</si>
  <si>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</si>
  <si>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</si>
  <si>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</si>
  <si>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</si>
  <si>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</si>
  <si>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</si>
  <si>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</si>
  <si>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</si>
  <si>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</si>
  <si>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</si>
  <si>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</si>
  <si>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</si>
  <si>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</si>
  <si>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</si>
  <si>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</si>
  <si>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</si>
  <si>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</si>
  <si>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</si>
  <si>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</si>
  <si>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</si>
  <si>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</si>
  <si>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</si>
  <si>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</si>
  <si>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</si>
  <si>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</si>
  <si>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</si>
  <si>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</si>
  <si>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</si>
  <si>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</si>
  <si>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</si>
  <si>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</si>
  <si>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</si>
  <si>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</si>
  <si>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</si>
  <si>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</si>
  <si>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</si>
  <si>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</si>
  <si>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</si>
  <si>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</si>
  <si>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</si>
  <si>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</si>
  <si>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</si>
  <si>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</si>
  <si>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</si>
  <si>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</si>
  <si>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</si>
  <si>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</si>
  <si>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</si>
  <si>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</si>
  <si>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</si>
  <si>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</si>
  <si>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</si>
  <si>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</si>
  <si>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</si>
  <si>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</si>
  <si>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</si>
  <si>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</si>
  <si>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</si>
  <si>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</si>
  <si>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</si>
  <si>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</si>
  <si>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</si>
  <si>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</si>
  <si>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</si>
  <si>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</si>
  <si>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</si>
  <si>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</si>
  <si>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</si>
  <si>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</si>
  <si>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</si>
  <si>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</si>
  <si>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</si>
  <si>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</si>
  <si>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</si>
  <si>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</si>
  <si>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</si>
  <si>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</si>
  <si>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</si>
  <si>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</si>
  <si>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</si>
  <si>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</si>
  <si>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</si>
  <si>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</si>
  <si>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</si>
  <si>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</si>
  <si>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</si>
  <si>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</si>
  <si>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</si>
  <si>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</si>
  <si>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</si>
  <si>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</si>
  <si>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</si>
  <si>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</si>
  <si>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</si>
  <si>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</si>
  <si>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</si>
  <si>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</si>
  <si>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</si>
  <si>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</si>
  <si>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</si>
  <si>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</si>
  <si>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</si>
  <si>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</si>
  <si>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</si>
  <si>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</si>
  <si>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</si>
  <si>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</si>
  <si>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</si>
  <si>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</si>
  <si>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</si>
  <si>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</si>
  <si>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</si>
  <si>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</si>
  <si>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</si>
  <si>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</si>
  <si>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</si>
  <si>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</si>
  <si>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</si>
  <si>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</si>
  <si>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</si>
  <si>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</si>
  <si>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</si>
  <si>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</si>
  <si>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</si>
  <si>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</si>
  <si>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</si>
  <si>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</si>
  <si>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</si>
  <si>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</si>
  <si>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</si>
  <si>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</si>
  <si>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</si>
  <si>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</si>
  <si>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</si>
  <si>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</si>
  <si>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</si>
  <si>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</si>
  <si>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</si>
  <si>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</si>
  <si>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</si>
  <si>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</si>
  <si>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</si>
  <si>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</si>
  <si>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</si>
  <si>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</si>
  <si>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</si>
  <si>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</si>
  <si>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</si>
  <si>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</si>
  <si>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</si>
  <si>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</si>
  <si>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</si>
  <si>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</si>
  <si>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</si>
  <si>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</si>
  <si>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</si>
  <si>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</si>
  <si>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</si>
  <si>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</si>
  <si>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</si>
  <si>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</si>
  <si>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</si>
  <si>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</si>
  <si>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</si>
  <si>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</si>
  <si>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</si>
  <si>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</si>
  <si>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</si>
  <si>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</si>
  <si>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</si>
  <si>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</si>
  <si>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</si>
  <si>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</si>
  <si>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</si>
  <si>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</si>
  <si>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</si>
  <si>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</si>
  <si>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</si>
  <si>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</si>
  <si>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</si>
  <si>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</si>
  <si>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</si>
  <si>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</si>
  <si>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</si>
  <si>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</si>
  <si>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</si>
  <si>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</si>
  <si>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</si>
  <si>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</si>
  <si>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</si>
  <si>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</si>
  <si>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</si>
  <si>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</si>
  <si>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</si>
  <si>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</si>
  <si>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</si>
  <si>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</si>
  <si>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</si>
  <si>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</si>
  <si>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</si>
  <si>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</si>
  <si>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</si>
  <si>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</si>
  <si>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</si>
  <si>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</si>
  <si>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</si>
  <si>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</si>
  <si>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</si>
  <si>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</si>
  <si>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</si>
  <si>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</si>
  <si>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</si>
  <si>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</si>
  <si>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</si>
  <si>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</si>
  <si>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</si>
  <si>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</si>
  <si>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</si>
  <si>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</si>
  <si>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</si>
  <si>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</si>
  <si>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</si>
  <si>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</si>
  <si>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</si>
  <si>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</si>
  <si>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</si>
  <si>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</si>
  <si>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</si>
  <si>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</si>
  <si>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</si>
  <si>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</si>
  <si>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</si>
  <si>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</si>
  <si>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</si>
  <si>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</si>
  <si>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</si>
  <si>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</si>
  <si>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</si>
  <si>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</si>
  <si>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</si>
  <si>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</si>
  <si>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</si>
  <si>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</si>
  <si>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</si>
  <si>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</si>
  <si>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</si>
  <si>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</si>
  <si>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</si>
  <si>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</si>
  <si>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</si>
  <si>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</si>
  <si>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</si>
  <si>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</si>
  <si>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</si>
  <si>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</si>
  <si>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</si>
  <si>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</si>
  <si>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</si>
  <si>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</si>
  <si>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</si>
  <si>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</si>
  <si>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</si>
  <si>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</si>
  <si>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</si>
  <si>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</si>
  <si>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</si>
  <si>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</si>
  <si>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</si>
  <si>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</si>
  <si>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</si>
  <si>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</si>
  <si>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</si>
  <si>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</si>
  <si>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</si>
  <si>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</si>
  <si>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</si>
  <si>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</si>
  <si>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</si>
  <si>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</si>
  <si>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</si>
  <si>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</si>
  <si>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</si>
  <si>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</si>
  <si>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</si>
  <si>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</si>
  <si>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</si>
  <si>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</si>
  <si>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</si>
  <si>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</si>
  <si>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</si>
  <si>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</si>
  <si>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</si>
  <si>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</si>
  <si>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</si>
  <si>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</si>
  <si>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</si>
  <si>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</si>
  <si>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</si>
  <si>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</si>
  <si>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</si>
  <si>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</si>
  <si>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</si>
  <si>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</si>
  <si>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</si>
  <si>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</si>
  <si>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</si>
  <si>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</si>
  <si>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</si>
  <si>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</si>
  <si>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</si>
  <si>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</si>
  <si>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</si>
  <si>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</si>
  <si>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</si>
  <si>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</si>
  <si>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</si>
  <si>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</si>
  <si>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</si>
  <si>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</si>
  <si>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</si>
  <si>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</si>
  <si>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</si>
  <si>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</si>
  <si>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</si>
  <si>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</si>
  <si>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</si>
  <si>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</si>
  <si>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</si>
  <si>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</si>
  <si>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</si>
  <si>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</si>
  <si>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</si>
  <si>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</si>
  <si>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</si>
  <si>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</si>
  <si>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</si>
  <si>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</si>
  <si>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</si>
  <si>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</si>
  <si>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</si>
  <si>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</si>
  <si>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</si>
  <si>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</si>
  <si>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</si>
  <si>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</si>
  <si>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</si>
  <si>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</si>
  <si>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</si>
  <si>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</si>
  <si>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</si>
  <si>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</si>
  <si>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</si>
  <si>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</si>
  <si>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</si>
  <si>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</si>
  <si>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</si>
  <si>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</si>
  <si>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</si>
  <si>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</si>
  <si>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</si>
  <si>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</si>
  <si>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</si>
  <si>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</si>
  <si>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</si>
  <si>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</si>
  <si>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</si>
  <si>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</si>
  <si>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</si>
  <si>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</si>
  <si>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</si>
  <si>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</si>
  <si>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</si>
  <si>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</si>
  <si>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</si>
  <si>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</si>
  <si>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</si>
  <si>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</si>
  <si>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</si>
  <si>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</si>
  <si>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</si>
  <si>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</si>
  <si>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</si>
  <si>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</si>
  <si>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</si>
  <si>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</si>
  <si>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</si>
  <si>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</si>
  <si>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</si>
  <si>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</si>
  <si>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</si>
  <si>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</si>
  <si>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</si>
  <si>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</si>
  <si>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</si>
  <si>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</si>
  <si>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</si>
  <si>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</si>
  <si>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</si>
  <si>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</si>
  <si>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</si>
  <si>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</si>
  <si>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</si>
  <si>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</si>
  <si>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</si>
  <si>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</si>
  <si>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</si>
  <si>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</si>
  <si>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</si>
  <si>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</si>
  <si>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</si>
  <si>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</si>
  <si>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</si>
  <si>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</si>
  <si>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</si>
  <si>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</si>
  <si>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</si>
  <si>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</si>
  <si>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</si>
  <si>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</si>
  <si>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</si>
  <si>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</si>
  <si>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</si>
  <si>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</si>
  <si>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</si>
  <si>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</si>
  <si>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</si>
  <si>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</si>
  <si>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</si>
  <si>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</si>
  <si>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</si>
  <si>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</si>
  <si>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</si>
  <si>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</si>
  <si>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</si>
  <si>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</si>
  <si>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</si>
  <si>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</si>
  <si>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</si>
  <si>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</si>
  <si>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</si>
  <si>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</si>
  <si>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</si>
  <si>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</si>
  <si>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</si>
  <si>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</si>
  <si>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</si>
  <si>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</si>
  <si>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</si>
  <si>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</si>
  <si>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</si>
  <si>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</si>
  <si>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</si>
  <si>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</si>
  <si>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</si>
  <si>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</si>
  <si>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</si>
  <si>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</si>
  <si>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</si>
  <si>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</si>
  <si>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</si>
  <si>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</si>
  <si>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</si>
  <si>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</si>
  <si>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</si>
  <si>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</si>
  <si>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</si>
  <si>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</si>
  <si>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</si>
  <si>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</si>
  <si>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</si>
  <si>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</si>
  <si>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</si>
  <si>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</si>
  <si>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</si>
  <si>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</si>
  <si>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</si>
  <si>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</si>
  <si>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</si>
  <si>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</si>
  <si>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</si>
  <si>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</si>
  <si>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</si>
  <si>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</si>
  <si>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</si>
  <si>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</si>
  <si>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</si>
  <si>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</si>
  <si>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</si>
  <si>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</si>
  <si>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</si>
  <si>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</si>
  <si>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</si>
  <si>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</si>
  <si>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</si>
  <si>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</si>
  <si>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</si>
  <si>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</si>
  <si>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</si>
  <si>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</si>
  <si>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</si>
  <si>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</si>
  <si>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</si>
  <si>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</si>
  <si>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</si>
  <si>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</si>
  <si>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</si>
  <si>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</si>
  <si>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</si>
  <si>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</si>
  <si>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</si>
  <si>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</si>
  <si>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</si>
  <si>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</si>
  <si>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</si>
  <si>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</si>
  <si>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</si>
  <si>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</si>
  <si>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</si>
  <si>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</si>
  <si>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</si>
  <si>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</si>
  <si>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</si>
  <si>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</si>
  <si>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</si>
  <si>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</si>
  <si>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</si>
  <si>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</si>
  <si>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</si>
  <si>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</si>
  <si>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</si>
  <si>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</si>
  <si>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</si>
  <si>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</si>
  <si>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</si>
  <si>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</si>
  <si>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</si>
  <si>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</si>
  <si>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</si>
  <si>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</si>
  <si>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</si>
  <si>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</si>
  <si>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</si>
  <si>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</si>
  <si>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</si>
  <si>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</si>
  <si>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</si>
  <si>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</si>
  <si>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</si>
  <si>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</si>
  <si>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</si>
  <si>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</si>
  <si>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</si>
  <si>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</si>
  <si>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</si>
  <si>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</si>
  <si>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</si>
  <si>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</si>
  <si>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</si>
  <si>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</si>
  <si>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</si>
  <si>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</si>
  <si>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</si>
  <si>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</si>
  <si>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</si>
  <si>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</si>
  <si>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</si>
  <si>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</si>
  <si>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</si>
  <si>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</si>
  <si>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</si>
  <si>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</si>
  <si>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</si>
  <si>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</si>
  <si>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</si>
  <si>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</si>
  <si>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</si>
  <si>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</si>
  <si>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</si>
  <si>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</si>
  <si>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</si>
  <si>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</si>
  <si>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</si>
  <si>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</si>
  <si>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</si>
  <si>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</si>
  <si>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</si>
  <si>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</si>
  <si>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</si>
  <si>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</si>
  <si>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</si>
  <si>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</si>
  <si>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</si>
  <si>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</si>
  <si>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</si>
  <si>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</si>
  <si>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</si>
  <si>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</si>
  <si>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</si>
  <si>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</si>
  <si>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</si>
  <si>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</si>
  <si>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</si>
  <si>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</si>
  <si>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</si>
  <si>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</si>
  <si>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</si>
  <si>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</si>
  <si>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</si>
  <si>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</si>
  <si>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</si>
  <si>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</si>
  <si>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</si>
  <si>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</si>
  <si>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</si>
  <si>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</si>
  <si>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</si>
  <si>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</si>
  <si>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</si>
  <si>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</si>
  <si>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</si>
  <si>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</si>
  <si>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</si>
  <si>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</si>
  <si>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</si>
  <si>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</si>
  <si>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</si>
  <si>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</si>
  <si>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</si>
  <si>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</si>
  <si>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</si>
  <si>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</si>
  <si>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</si>
  <si>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</si>
  <si>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</si>
  <si>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</si>
  <si>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</si>
  <si>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</si>
  <si>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</si>
  <si>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</si>
  <si>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</si>
  <si>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</si>
  <si>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</si>
  <si>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</si>
  <si>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</si>
  <si>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</si>
  <si>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</si>
  <si>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</si>
  <si>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</si>
  <si>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</si>
  <si>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</si>
  <si>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</si>
  <si>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</si>
  <si>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</si>
  <si>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</si>
  <si>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</si>
  <si>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</si>
  <si>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</si>
  <si>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</si>
  <si>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</si>
  <si>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</si>
  <si>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</si>
  <si>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</si>
  <si>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</si>
  <si>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</si>
  <si>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</si>
  <si>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</si>
  <si>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</si>
  <si>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</si>
  <si>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</si>
  <si>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</si>
  <si>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</si>
  <si>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</si>
  <si>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</si>
  <si>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</si>
  <si>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</si>
  <si>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</si>
  <si>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</si>
  <si>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</si>
  <si>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</si>
  <si>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</si>
  <si>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</si>
  <si>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</si>
  <si>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</si>
  <si>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</si>
  <si>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</si>
  <si>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</si>
  <si>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</si>
  <si>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</si>
  <si>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</si>
  <si>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</si>
  <si>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</si>
  <si>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</si>
  <si>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</si>
  <si>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</si>
  <si>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</si>
  <si>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</si>
  <si>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</si>
  <si>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</si>
  <si>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</si>
  <si>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</si>
  <si>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</si>
  <si>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</si>
  <si>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</si>
  <si>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</si>
  <si>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</si>
  <si>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</si>
  <si>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</si>
  <si>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</si>
  <si>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</si>
  <si>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</si>
  <si>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</si>
  <si>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</si>
  <si>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</si>
  <si>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</si>
  <si>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</si>
  <si>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</si>
  <si>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</si>
  <si>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</si>
  <si>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</si>
  <si>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</si>
  <si>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</si>
  <si>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</si>
  <si>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</si>
  <si>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</si>
  <si>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</si>
  <si>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</si>
  <si>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</si>
  <si>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</si>
  <si>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</si>
  <si>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</si>
  <si>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</si>
  <si>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</si>
  <si>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</si>
  <si>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</si>
  <si>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</si>
  <si>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</si>
  <si>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</si>
  <si>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</si>
  <si>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</si>
  <si>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</si>
  <si>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</si>
  <si>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</si>
  <si>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</si>
  <si>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</si>
  <si>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</si>
  <si>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</si>
  <si>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</si>
  <si>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</si>
  <si>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</si>
  <si>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</si>
  <si>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</si>
  <si>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</si>
  <si>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</si>
  <si>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</si>
  <si>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</si>
  <si>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</si>
  <si>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</si>
  <si>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</si>
  <si>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</si>
  <si>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</si>
  <si>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</si>
  <si>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</si>
  <si>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</si>
  <si>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</si>
  <si>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</si>
  <si>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</si>
  <si>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</si>
  <si>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</si>
  <si>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</si>
  <si>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</si>
  <si>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</si>
  <si>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</si>
  <si>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</si>
  <si>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</si>
  <si>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</si>
  <si>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</si>
  <si>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</si>
  <si>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</si>
  <si>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</si>
  <si>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</si>
  <si>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</si>
  <si>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</si>
  <si>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</si>
  <si>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</si>
  <si>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</si>
  <si>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</si>
  <si>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</si>
  <si>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</si>
  <si>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</si>
  <si>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</si>
  <si>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</si>
  <si>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</si>
  <si>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</si>
  <si>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</si>
  <si>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</si>
  <si>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</si>
  <si>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</si>
  <si>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</si>
  <si>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</si>
  <si>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</si>
  <si>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</si>
  <si>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</si>
  <si>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</si>
  <si>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</si>
  <si>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</si>
  <si>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</si>
  <si>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</si>
  <si>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</si>
  <si>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</si>
  <si>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</si>
  <si>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</si>
  <si>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</si>
  <si>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</si>
  <si>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</si>
  <si>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</si>
  <si>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</si>
  <si>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</si>
  <si>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</si>
  <si>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</si>
  <si>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</si>
  <si>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</si>
  <si>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</si>
  <si>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</si>
  <si>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</si>
  <si>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</si>
  <si>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</si>
  <si>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</si>
  <si>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</si>
  <si>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</si>
  <si>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</si>
  <si>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</si>
  <si>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</si>
  <si>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</si>
  <si>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</si>
  <si>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</si>
  <si>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</si>
  <si>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</si>
  <si>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</si>
  <si>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</si>
  <si>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</si>
  <si>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</si>
  <si>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</si>
  <si>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</si>
  <si>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</si>
  <si>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</si>
  <si>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</si>
  <si>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</si>
  <si>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</si>
  <si>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</si>
  <si>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</si>
  <si>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</si>
  <si>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</si>
  <si>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</si>
  <si>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</si>
  <si>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</si>
  <si>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</si>
  <si>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</si>
  <si>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</si>
  <si>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</si>
  <si>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</si>
  <si>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</si>
  <si>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</si>
  <si>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</si>
  <si>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</si>
  <si>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</si>
  <si>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</si>
  <si>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</si>
  <si>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</si>
  <si>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</si>
  <si>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</si>
  <si>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</si>
  <si>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</si>
  <si>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</si>
  <si>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</si>
  <si>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</si>
  <si>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</si>
  <si>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</si>
  <si>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</si>
  <si>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</si>
  <si>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</si>
  <si>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</si>
  <si>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</si>
  <si>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</si>
  <si>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</si>
  <si>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</si>
  <si>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</si>
  <si>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</si>
  <si>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</si>
  <si>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</si>
  <si>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</si>
  <si>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</si>
  <si>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</si>
  <si>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</si>
  <si>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</si>
  <si>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</si>
  <si>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</si>
  <si>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</si>
  <si>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</si>
  <si>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</si>
  <si>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</si>
  <si>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</si>
  <si>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</si>
  <si>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</si>
  <si>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</si>
  <si>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</si>
  <si>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</si>
  <si>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</si>
  <si>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</si>
  <si>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</si>
  <si>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</si>
  <si>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</si>
  <si>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</si>
  <si>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</si>
  <si>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</si>
  <si>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</si>
  <si>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</si>
  <si>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</si>
  <si>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</si>
  <si>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</si>
  <si>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</si>
  <si>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</si>
  <si>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</si>
  <si>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</si>
  <si>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</si>
  <si>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</si>
  <si>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</si>
  <si>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</si>
  <si>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</si>
  <si>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</si>
  <si>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</si>
  <si>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</si>
  <si>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</si>
  <si>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</si>
  <si>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</si>
  <si>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</si>
  <si>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</si>
  <si>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</si>
  <si>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</si>
  <si>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</si>
  <si>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</si>
  <si>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</si>
  <si>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</si>
  <si>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</si>
  <si>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</si>
  <si>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</si>
  <si>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</si>
  <si>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</si>
  <si>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</si>
  <si>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</si>
  <si>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</si>
  <si>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</si>
  <si>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</si>
  <si>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</si>
  <si>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</si>
  <si>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</si>
  <si>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</si>
  <si>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</si>
  <si>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</si>
  <si>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</si>
  <si>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</si>
  <si>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</si>
  <si>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</si>
  <si>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</si>
  <si>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</si>
  <si>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</si>
  <si>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</si>
  <si>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</si>
  <si>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</si>
  <si>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</si>
  <si>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</si>
  <si>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</si>
  <si>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</si>
  <si>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</si>
  <si>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</si>
  <si>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</si>
  <si>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</si>
  <si>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</si>
  <si>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</si>
  <si>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</si>
  <si>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</si>
  <si>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</si>
  <si>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</si>
  <si>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</si>
  <si>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</si>
  <si>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</si>
  <si>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</si>
  <si>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</si>
  <si>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</si>
  <si>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</si>
  <si>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</si>
  <si>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</si>
  <si>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</si>
  <si>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</si>
  <si>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</si>
  <si>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</si>
  <si>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</si>
  <si>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</si>
  <si>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</si>
  <si>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</si>
  <si>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</si>
  <si>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</si>
  <si>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</si>
  <si>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</si>
  <si>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</si>
  <si>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</si>
  <si>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</si>
  <si>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</si>
  <si>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</si>
  <si>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</si>
  <si>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</si>
  <si>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</si>
  <si>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</si>
  <si>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</si>
  <si>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</si>
  <si>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</si>
  <si>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</si>
  <si>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</si>
  <si>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</si>
  <si>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</si>
  <si>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</si>
  <si>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</si>
  <si>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</si>
  <si>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</si>
  <si>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</si>
  <si>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</si>
  <si>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</si>
  <si>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</si>
  <si>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</si>
  <si>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</si>
  <si>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</si>
  <si>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</si>
  <si>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</si>
  <si>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</si>
  <si>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</si>
  <si>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</si>
  <si>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</si>
  <si>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</si>
  <si>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</si>
  <si>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</si>
  <si>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</si>
  <si>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</si>
  <si>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</si>
  <si>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</si>
  <si>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</si>
  <si>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</si>
  <si>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</si>
  <si>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</si>
  <si>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</si>
  <si>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</si>
  <si>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</si>
  <si>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</si>
  <si>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</si>
  <si>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</si>
  <si>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</si>
  <si>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</si>
  <si>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</si>
  <si>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</si>
  <si>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</si>
  <si>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</si>
  <si>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</si>
  <si>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</si>
  <si>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</si>
  <si>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</si>
  <si>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</si>
  <si>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</si>
  <si>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</si>
  <si>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</si>
  <si>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</si>
  <si>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</si>
  <si>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</si>
  <si>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</si>
  <si>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</si>
  <si>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</si>
  <si>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</si>
  <si>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</si>
  <si>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</si>
  <si>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</si>
  <si>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</si>
  <si>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</si>
  <si>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</si>
  <si>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</si>
  <si>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</si>
  <si>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</si>
  <si>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</si>
  <si>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</si>
  <si>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</si>
  <si>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</si>
  <si>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</si>
  <si>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</si>
  <si>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</si>
  <si>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</si>
  <si>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</si>
  <si>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</si>
  <si>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</si>
  <si>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</si>
  <si>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</si>
  <si>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</si>
  <si>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</si>
  <si>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</si>
  <si>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</si>
  <si>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</si>
  <si>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</si>
  <si>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</si>
  <si>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</si>
  <si>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</si>
  <si>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</si>
  <si>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</si>
  <si>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</si>
  <si>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</si>
  <si>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</si>
  <si>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</si>
  <si>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</si>
  <si>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</si>
  <si>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</si>
  <si>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</si>
  <si>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</si>
  <si>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</si>
  <si>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</si>
  <si>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</si>
  <si>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</si>
  <si>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</si>
  <si>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</si>
  <si>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</si>
  <si>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</si>
  <si>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</si>
  <si>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</si>
  <si>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</si>
  <si>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</si>
  <si>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</si>
  <si>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</si>
  <si>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</si>
  <si>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</si>
  <si>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</si>
  <si>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</si>
  <si>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</si>
  <si>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</si>
  <si>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</si>
  <si>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</si>
  <si>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</si>
  <si>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</si>
  <si>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</si>
  <si>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</si>
  <si>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</si>
  <si>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</si>
  <si>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</si>
  <si>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</si>
  <si>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</si>
  <si>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</si>
  <si>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</si>
  <si>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</si>
  <si>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</si>
  <si>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</si>
  <si>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</si>
  <si>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</si>
  <si>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</si>
  <si>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</si>
  <si>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</si>
  <si>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</si>
  <si>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</si>
  <si>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</si>
  <si>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</si>
  <si>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</si>
  <si>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</si>
  <si>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</si>
  <si>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</si>
  <si>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</si>
  <si>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</si>
  <si>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</si>
  <si>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</si>
  <si>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</si>
  <si>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</si>
  <si>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</si>
  <si>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</si>
  <si>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</si>
  <si>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</si>
  <si>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</si>
  <si>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</si>
  <si>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</si>
  <si>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</si>
  <si>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</si>
  <si>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</si>
  <si>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</si>
  <si>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</si>
  <si>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</si>
  <si>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</si>
  <si>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</si>
  <si>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</si>
  <si>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</si>
  <si>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</si>
  <si>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</si>
  <si>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</si>
  <si>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</si>
  <si>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</si>
  <si>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</si>
  <si>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</si>
  <si>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</si>
  <si>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</si>
  <si>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</si>
  <si>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</si>
  <si>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</si>
  <si>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</si>
  <si>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</si>
  <si>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</si>
  <si>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</si>
  <si>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</si>
  <si>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</si>
  <si>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</si>
  <si>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</si>
  <si>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</si>
  <si>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</si>
  <si>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</si>
  <si>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</si>
  <si>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</si>
  <si>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</si>
  <si>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</si>
  <si>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</si>
  <si>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</si>
  <si>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</si>
  <si>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</si>
  <si>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</si>
  <si>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</si>
  <si>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</si>
  <si>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</si>
  <si>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</si>
  <si>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</si>
  <si>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</si>
  <si>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</si>
  <si>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</si>
  <si>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</si>
  <si>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</si>
  <si>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</si>
  <si>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</si>
  <si>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</si>
  <si>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</si>
  <si>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</si>
  <si>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</si>
  <si>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</si>
  <si>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</si>
  <si>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</si>
  <si>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</si>
  <si>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</si>
  <si>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</si>
  <si>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</si>
  <si>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</si>
  <si>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</si>
  <si>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</si>
  <si>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</si>
  <si>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</si>
  <si>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</si>
  <si>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</si>
  <si>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</si>
  <si>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</si>
  <si>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</si>
  <si>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</si>
  <si>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</si>
  <si>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</si>
  <si>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</si>
  <si>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</si>
  <si>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</si>
  <si>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</si>
  <si>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</si>
  <si>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</si>
  <si>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</si>
  <si>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</si>
  <si>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</si>
  <si>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</si>
  <si>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</si>
  <si>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</si>
  <si>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</si>
  <si>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</si>
  <si>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</si>
  <si>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</si>
  <si>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</si>
  <si>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</si>
  <si>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</si>
  <si>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</si>
  <si>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</si>
  <si>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</si>
  <si>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</si>
  <si>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</si>
  <si>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</si>
  <si>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</si>
  <si>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</si>
  <si>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</si>
  <si>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</si>
  <si>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</si>
  <si>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</si>
  <si>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</si>
  <si>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</si>
  <si>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</si>
  <si>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</si>
  <si>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</si>
  <si>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</si>
  <si>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</si>
  <si>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</si>
  <si>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</si>
  <si>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</si>
  <si>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</si>
  <si>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</si>
  <si>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</si>
  <si>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</si>
  <si>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</si>
  <si>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</si>
  <si>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</si>
  <si>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</si>
  <si>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</si>
  <si>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</si>
  <si>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</si>
  <si>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</si>
  <si>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</si>
  <si>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</si>
  <si>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</si>
  <si>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</si>
  <si>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</si>
  <si>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</si>
  <si>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</si>
  <si>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</si>
  <si>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</si>
  <si>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</si>
  <si>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</si>
  <si>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</si>
  <si>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</si>
  <si>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</si>
  <si>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</si>
  <si>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</si>
  <si>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</si>
  <si>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</si>
  <si>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</si>
  <si>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</si>
  <si>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</si>
  <si>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</si>
  <si>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</si>
  <si>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</si>
  <si>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</si>
  <si>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</si>
  <si>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</si>
  <si>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</si>
  <si>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</si>
  <si>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</si>
  <si>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</si>
  <si>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</si>
  <si>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</si>
  <si>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</si>
  <si>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</si>
  <si>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</si>
  <si>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</si>
  <si>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</si>
  <si>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</si>
  <si>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</si>
  <si>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</si>
  <si>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</si>
  <si>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</si>
  <si>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</si>
  <si>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</si>
  <si>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</si>
  <si>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</si>
  <si>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</si>
  <si>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</si>
  <si>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</si>
  <si>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</si>
  <si>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</si>
  <si>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</si>
  <si>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</si>
  <si>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</si>
  <si>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</si>
  <si>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</si>
  <si>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</si>
  <si>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</si>
  <si>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</si>
  <si>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</si>
  <si>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</si>
  <si>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</si>
  <si>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</si>
  <si>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</si>
  <si>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</si>
  <si>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</si>
  <si>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</si>
  <si>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</si>
  <si>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</si>
  <si>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</si>
  <si>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</si>
  <si>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</si>
  <si>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</si>
  <si>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</si>
  <si>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</si>
  <si>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</si>
  <si>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</si>
  <si>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</si>
  <si>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</si>
  <si>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</si>
  <si>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</si>
  <si>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</si>
  <si>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</si>
  <si>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</si>
  <si>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</si>
  <si>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</si>
  <si>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</si>
  <si>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</si>
  <si>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</si>
  <si>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</si>
  <si>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</si>
  <si>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</si>
  <si>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</si>
  <si>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</si>
  <si>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</si>
  <si>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</si>
  <si>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</si>
  <si>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</si>
  <si>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</si>
  <si>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</si>
  <si>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</si>
  <si>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</si>
  <si>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</si>
  <si>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</si>
  <si>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</si>
  <si>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</si>
  <si>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</si>
  <si>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</si>
  <si>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</si>
  <si>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</si>
  <si>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14523-RECONSTRUCCIÓN DE PUENTE VIAL (TIPO TABLERO) SOBRE CAÑADA VILLA MARIA, D. M. PANTOJA, MUNICIPIO LOS ALCARRIZOS, PROVINCIA SANTO DOMINGO</t>
  </si>
  <si>
    <t>06-RECONSTRUCCIÓN DE PUENTE VIAL (TIPO TABLERO) SOBRE CAÑADA VILLA MARIA, D. M. PANTOJA, MUNICIPIO LOS ALCARRIZOS, PROVINCIA SANTO DOMINGO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</si>
  <si>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</si>
  <si>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</si>
  <si>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16874-RECONSTRUCCIÓN CAMINO VECINAL LA YAGUIZA-CRUCE LOS ZANCONES-LOS CACAOS-LOS ALGODONES-ALTO DEL PLAY, MUNICIPIO SAN FRANCISCO DE MACORÍS, PROVINCIA DUARTE</t>
  </si>
  <si>
    <t>96-RECONSTRUCCIÓN CAMINO VECINAL LA YAGUIZA-CRUCE LOS ZANCONES-LOS CACAOS-LOS ALGODONES-ALTO DEL PLAY, MUNICIPIO SAN FRANCISCO DE MACORÍS, PROVINCIA DUARTE</t>
  </si>
  <si>
    <t>Ejecución 1ro de enero - 06 de diciembre de 2024*</t>
  </si>
  <si>
    <t xml:space="preserve">      Ejecución 1ro de enero - 06 de diciembre 2024 (fecha de imputación)</t>
  </si>
  <si>
    <t>Ejecución 1ro de enero - 09 de diciembre 2024 (fecha de registro)</t>
  </si>
  <si>
    <t>No es inversión Pública</t>
  </si>
  <si>
    <t>Es inversión Pública</t>
  </si>
  <si>
    <t>00-NO CLASIFICADO</t>
  </si>
  <si>
    <t>22-Apoyo al desarrollo provincial</t>
  </si>
  <si>
    <t>2.5.4.1.03 - Transferencias de capital a empresas públicas no financieras nacionales para fideicomiso</t>
  </si>
  <si>
    <t>2.6 - Transporte</t>
  </si>
  <si>
    <t>2.6.03 - Transporte por ferrocarril</t>
  </si>
  <si>
    <t>11-Desarrollo de la vivienda y el hábitat</t>
  </si>
  <si>
    <t>* Fecha de imputación al 06 de diciembre y fecha de registro al 09 de diciembre de 2024. La fecha de imputación representa los gastos o ingresos en el momento de su ejecución, mientras que la fecha de registro representa el momento de su registro en el sistema, en la medida que se van regularizando los pagos.</t>
  </si>
  <si>
    <t>** El código 99 del clasificador programático para gastos presupuestarios, denominado "Administración de activos, pasivos y transferencias", se clasifica como parte de las partidas no asignables a programas o a categorías equivalentes. Este código se utiliza al consolidarse el presupuesto, identificando el egreso de la transferencia hacia una institución pública y el ingreso de esos mismos fondos en la institución receptora. De este modo, el gasto de los insumos se reflejará únicamente donde se producen los bienes y servicios que se proveen a la comunidad. En el caso de la Presidencia de la República, dentro del apartado de gastos de capital, este código (99) incluye partidas como las transferencias de capital a empresas públicas no financieras nacionales para fideicomiso, específicamente para el transporte por ferrocarril.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</si>
</sst>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71">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
      <b/>
      <sz val="9"/>
      <name val="Calibri"/>
      <family val="2"/>
      <scheme val="minor"/>
    </font>
    <font>
      <sz val="9"/>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7999816888943144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7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4" fillId="43" borderId="25" xfId="749" applyNumberFormat="1" applyFont="1" applyFill="1" applyBorder="1"/>
    <xf numFmtId="176" fontId="54" fillId="0" borderId="0" xfId="749" applyNumberFormat="1" applyFont="1"/>
    <xf numFmtId="166" fontId="58" fillId="0" borderId="0" xfId="1" applyNumberFormat="1" applyFont="1" applyFill="1" applyBorder="1" applyAlignment="1">
      <alignment horizontal="right" wrapText="1"/>
    </xf>
    <xf numFmtId="175" fontId="1" fillId="0" borderId="0" xfId="920" applyNumberFormat="1" applyFill="1"/>
    <xf numFmtId="0" fontId="52" fillId="0" borderId="0" xfId="749"/>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5" fillId="2" borderId="0" xfId="444" applyFont="1" applyFill="1" applyAlignment="1">
      <alignment horizontal="left" vertical="center" wrapText="1" indent="2"/>
    </xf>
    <xf numFmtId="0" fontId="7" fillId="3" borderId="0" xfId="749" applyFont="1" applyFill="1" applyAlignment="1">
      <alignment horizontal="center" wrapText="1"/>
    </xf>
    <xf numFmtId="0" fontId="52" fillId="0" borderId="0" xfId="749" applyAlignment="1">
      <alignment horizontal="left" indent="2"/>
    </xf>
    <xf numFmtId="0" fontId="54" fillId="0" borderId="0" xfId="749" applyFont="1" applyAlignment="1">
      <alignment horizontal="left" indent="3"/>
    </xf>
    <xf numFmtId="0" fontId="52" fillId="0" borderId="0" xfId="749" applyAlignment="1">
      <alignment horizontal="left" indent="4"/>
    </xf>
    <xf numFmtId="0" fontId="52" fillId="0" borderId="0" xfId="749" applyAlignment="1">
      <alignment horizontal="left" indent="5"/>
    </xf>
    <xf numFmtId="0" fontId="69" fillId="2" borderId="17" xfId="2" applyFont="1" applyFill="1" applyBorder="1" applyAlignment="1">
      <alignment vertical="center"/>
    </xf>
    <xf numFmtId="0" fontId="70" fillId="0" borderId="0" xfId="2" applyFont="1"/>
    <xf numFmtId="0" fontId="70" fillId="0" borderId="0" xfId="749" applyFont="1"/>
    <xf numFmtId="176" fontId="6" fillId="4" borderId="0" xfId="749" applyNumberFormat="1" applyFont="1" applyFill="1" applyAlignment="1">
      <alignment horizontal="left" vertical="center"/>
    </xf>
    <xf numFmtId="176" fontId="6" fillId="4" borderId="0" xfId="856" applyNumberFormat="1" applyFont="1" applyFill="1" applyBorder="1" applyAlignment="1">
      <alignment horizontal="right" vertical="center" wrapText="1"/>
    </xf>
    <xf numFmtId="176" fontId="6" fillId="5" borderId="0" xfId="749" applyNumberFormat="1" applyFont="1" applyFill="1" applyAlignment="1">
      <alignment horizontal="left" vertical="center"/>
    </xf>
    <xf numFmtId="176" fontId="54" fillId="5" borderId="0" xfId="749" applyNumberFormat="1" applyFont="1" applyFill="1" applyAlignment="1">
      <alignment vertical="center"/>
    </xf>
    <xf numFmtId="176" fontId="52" fillId="46" borderId="0" xfId="749" applyNumberFormat="1" applyFill="1" applyAlignment="1">
      <alignment horizontal="left" vertical="center" indent="4"/>
    </xf>
    <xf numFmtId="176" fontId="52" fillId="46" borderId="0" xfId="749" applyNumberFormat="1" applyFill="1" applyAlignment="1">
      <alignment vertical="center"/>
    </xf>
    <xf numFmtId="176" fontId="17" fillId="3" borderId="0" xfId="749" applyNumberFormat="1" applyFont="1" applyFill="1" applyAlignment="1">
      <alignment horizontal="left" vertical="center" wrapText="1"/>
    </xf>
    <xf numFmtId="176" fontId="17" fillId="3" borderId="0" xfId="856" applyNumberFormat="1" applyFont="1" applyFill="1" applyBorder="1" applyAlignment="1">
      <alignment horizontal="right" vertical="center" wrapText="1"/>
    </xf>
    <xf numFmtId="176" fontId="9" fillId="2" borderId="0" xfId="749" applyNumberFormat="1" applyFont="1" applyFill="1" applyAlignment="1">
      <alignment vertical="center"/>
    </xf>
    <xf numFmtId="176" fontId="8" fillId="2" borderId="0" xfId="749" applyNumberFormat="1" applyFont="1" applyFill="1" applyAlignment="1">
      <alignment vertical="center" wrapText="1"/>
    </xf>
    <xf numFmtId="176" fontId="9" fillId="2" borderId="0" xfId="749" applyNumberFormat="1" applyFont="1" applyFill="1" applyAlignment="1">
      <alignment horizontal="left" vertical="center" wrapText="1"/>
    </xf>
    <xf numFmtId="0" fontId="4" fillId="0" borderId="0" xfId="0" applyFont="1" applyAlignment="1">
      <alignment horizont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34" xfId="919" applyFont="1" applyFill="1" applyBorder="1" applyAlignment="1">
      <alignment horizontal="center" vertical="center" wrapText="1"/>
    </xf>
    <xf numFmtId="0" fontId="65" fillId="42" borderId="0" xfId="439" applyFont="1" applyFill="1" applyAlignment="1">
      <alignment horizontal="center" vertical="center"/>
    </xf>
    <xf numFmtId="0" fontId="69" fillId="0" borderId="0" xfId="2" applyFont="1" applyAlignment="1">
      <alignment horizontal="left" vertical="top" wrapText="1"/>
    </xf>
    <xf numFmtId="0" fontId="69" fillId="0" borderId="0" xfId="749" applyFont="1" applyAlignment="1">
      <alignment horizontal="left" vertical="center" wrapText="1"/>
    </xf>
    <xf numFmtId="0" fontId="4" fillId="2" borderId="0" xfId="749" applyFont="1" applyFill="1" applyAlignment="1">
      <alignment horizont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9" fillId="0" borderId="0" xfId="2" applyFont="1" applyAlignment="1">
      <alignment horizontal="left" vertical="center" wrapText="1"/>
    </xf>
    <xf numFmtId="49" fontId="14"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0" fontId="4" fillId="2" borderId="0" xfId="749" applyFont="1" applyFill="1" applyAlignment="1">
      <alignment horizontal="center" vertical="center"/>
    </xf>
    <xf numFmtId="176" fontId="16" fillId="3" borderId="0" xfId="749" applyNumberFormat="1" applyFont="1" applyFill="1" applyAlignment="1">
      <alignment horizontal="center" vertical="center"/>
    </xf>
    <xf numFmtId="176" fontId="16" fillId="3" borderId="0" xfId="749" applyNumberFormat="1" applyFont="1" applyFill="1" applyAlignment="1">
      <alignment horizontal="center" vertical="center" wrapText="1"/>
    </xf>
    <xf numFmtId="176" fontId="9" fillId="2" borderId="0" xfId="749" applyNumberFormat="1" applyFont="1" applyFill="1" applyAlignment="1">
      <alignment horizontal="left" vertical="center" wrapText="1"/>
    </xf>
    <xf numFmtId="0" fontId="3" fillId="0" borderId="0" xfId="749" applyFont="1" applyAlignment="1">
      <alignment horizontal="center" vertical="center" wrapText="1" readingOrder="1"/>
    </xf>
    <xf numFmtId="0" fontId="12" fillId="0" borderId="0" xfId="749" applyFont="1" applyAlignment="1">
      <alignment horizontal="center" vertical="center" wrapText="1" readingOrder="1"/>
    </xf>
    <xf numFmtId="0" fontId="13" fillId="2" borderId="0" xfId="749" applyFont="1" applyFill="1" applyAlignment="1">
      <alignment horizontal="center" vertical="center" wrapText="1"/>
    </xf>
    <xf numFmtId="0" fontId="13" fillId="2" borderId="0" xfId="749" applyFont="1" applyFill="1" applyAlignment="1">
      <alignment horizontal="center" vertical="center"/>
    </xf>
    <xf numFmtId="49" fontId="5" fillId="2" borderId="0" xfId="0" applyNumberFormat="1" applyFont="1" applyFill="1" applyAlignment="1">
      <alignment horizontal="center" vertical="center"/>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haredStrings" Target="sharedString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theme" Target="theme/theme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connections" Target="connections.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6</xdr:row>
      <xdr:rowOff>114300</xdr:rowOff>
    </xdr:to>
    <xdr:pic>
      <xdr:nvPicPr>
        <xdr:cNvPr id="2" name="Imagen 1">
          <a:extLst>
            <a:ext uri="{FF2B5EF4-FFF2-40B4-BE49-F238E27FC236}">
              <a16:creationId xmlns:a16="http://schemas.microsoft.com/office/drawing/2014/main" id="{AD7B2E0E-8C82-491E-8316-09FF5C5E11D0}"/>
            </a:ext>
          </a:extLst>
        </xdr:cNvPr>
        <xdr:cNvPicPr>
          <a:picLocks noChangeAspect="1"/>
        </xdr:cNvPicPr>
      </xdr:nvPicPr>
      <xdr:blipFill>
        <a:blip xmlns:r="http://schemas.openxmlformats.org/officeDocument/2006/relationships" r:embed="rId1"/>
        <a:stretch>
          <a:fillRect/>
        </a:stretch>
      </xdr:blipFill>
      <xdr:spPr>
        <a:xfrm>
          <a:off x="0" y="0"/>
          <a:ext cx="339090" cy="1609725"/>
        </a:xfrm>
        <a:prstGeom prst="rect">
          <a:avLst/>
        </a:prstGeom>
      </xdr:spPr>
    </xdr:pic>
    <xdr:clientData/>
  </xdr:twoCellAnchor>
  <xdr:twoCellAnchor editAs="oneCell">
    <xdr:from>
      <xdr:col>1</xdr:col>
      <xdr:colOff>436246</xdr:colOff>
      <xdr:row>1</xdr:row>
      <xdr:rowOff>66675</xdr:rowOff>
    </xdr:from>
    <xdr:to>
      <xdr:col>1</xdr:col>
      <xdr:colOff>2263141</xdr:colOff>
      <xdr:row>5</xdr:row>
      <xdr:rowOff>227531</xdr:rowOff>
    </xdr:to>
    <xdr:pic>
      <xdr:nvPicPr>
        <xdr:cNvPr id="3" name="Imagen 2">
          <a:extLst>
            <a:ext uri="{FF2B5EF4-FFF2-40B4-BE49-F238E27FC236}">
              <a16:creationId xmlns:a16="http://schemas.microsoft.com/office/drawing/2014/main" id="{DF1C0E23-FDF0-4E7E-9738-62F15A507E04}"/>
            </a:ext>
          </a:extLst>
        </xdr:cNvPr>
        <xdr:cNvPicPr>
          <a:picLocks noChangeAspect="1"/>
        </xdr:cNvPicPr>
      </xdr:nvPicPr>
      <xdr:blipFill>
        <a:blip xmlns:r="http://schemas.openxmlformats.org/officeDocument/2006/relationships" r:embed="rId2"/>
        <a:stretch>
          <a:fillRect/>
        </a:stretch>
      </xdr:blipFill>
      <xdr:spPr>
        <a:xfrm>
          <a:off x="1230631" y="426720"/>
          <a:ext cx="1826895" cy="1067636"/>
        </a:xfrm>
        <a:prstGeom prst="rect">
          <a:avLst/>
        </a:prstGeom>
      </xdr:spPr>
    </xdr:pic>
    <xdr:clientData/>
  </xdr:twoCellAnchor>
  <xdr:twoCellAnchor editAs="oneCell">
    <xdr:from>
      <xdr:col>1</xdr:col>
      <xdr:colOff>10373147</xdr:colOff>
      <xdr:row>0</xdr:row>
      <xdr:rowOff>238126</xdr:rowOff>
    </xdr:from>
    <xdr:to>
      <xdr:col>3</xdr:col>
      <xdr:colOff>607488</xdr:colOff>
      <xdr:row>5</xdr:row>
      <xdr:rowOff>131446</xdr:rowOff>
    </xdr:to>
    <xdr:pic>
      <xdr:nvPicPr>
        <xdr:cNvPr id="4" name="Imagen 3">
          <a:extLst>
            <a:ext uri="{FF2B5EF4-FFF2-40B4-BE49-F238E27FC236}">
              <a16:creationId xmlns:a16="http://schemas.microsoft.com/office/drawing/2014/main" id="{D6CCA617-CDAA-4B18-8843-94248ED8F016}"/>
            </a:ext>
          </a:extLst>
        </xdr:cNvPr>
        <xdr:cNvPicPr>
          <a:picLocks noChangeAspect="1"/>
        </xdr:cNvPicPr>
      </xdr:nvPicPr>
      <xdr:blipFill>
        <a:blip xmlns:r="http://schemas.openxmlformats.org/officeDocument/2006/relationships" r:embed="rId3"/>
        <a:stretch>
          <a:fillRect/>
        </a:stretch>
      </xdr:blipFill>
      <xdr:spPr>
        <a:xfrm>
          <a:off x="11165627" y="240031"/>
          <a:ext cx="2291086" cy="1162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6632D78D-173D-45B9-BA04-215261483F8B}"/>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A6018D9C-E7EA-4858-A8CA-A69E118D3C42}"/>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75AD0768-6DB8-447D-BE4E-17D9E9AF0DEB}"/>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510964</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7</xdr:row>
      <xdr:rowOff>55245</xdr:rowOff>
    </xdr:to>
    <xdr:pic>
      <xdr:nvPicPr>
        <xdr:cNvPr id="2" name="Imagen 1">
          <a:extLst>
            <a:ext uri="{FF2B5EF4-FFF2-40B4-BE49-F238E27FC236}">
              <a16:creationId xmlns:a16="http://schemas.microsoft.com/office/drawing/2014/main" id="{6E79156C-F0B3-4EA3-B2C8-E3E81367FD2E}"/>
            </a:ext>
          </a:extLst>
        </xdr:cNvPr>
        <xdr:cNvPicPr>
          <a:picLocks noChangeAspect="1"/>
        </xdr:cNvPicPr>
      </xdr:nvPicPr>
      <xdr:blipFill>
        <a:blip xmlns:r="http://schemas.openxmlformats.org/officeDocument/2006/relationships" r:embed="rId1"/>
        <a:stretch>
          <a:fillRect/>
        </a:stretch>
      </xdr:blipFill>
      <xdr:spPr>
        <a:xfrm>
          <a:off x="0" y="0"/>
          <a:ext cx="323850" cy="1735455"/>
        </a:xfrm>
        <a:prstGeom prst="rect">
          <a:avLst/>
        </a:prstGeom>
      </xdr:spPr>
    </xdr:pic>
    <xdr:clientData/>
  </xdr:twoCellAnchor>
  <xdr:twoCellAnchor editAs="oneCell">
    <xdr:from>
      <xdr:col>1</xdr:col>
      <xdr:colOff>302895</xdr:colOff>
      <xdr:row>2</xdr:row>
      <xdr:rowOff>154306</xdr:rowOff>
    </xdr:from>
    <xdr:to>
      <xdr:col>2</xdr:col>
      <xdr:colOff>1273909</xdr:colOff>
      <xdr:row>7</xdr:row>
      <xdr:rowOff>19051</xdr:rowOff>
    </xdr:to>
    <xdr:pic>
      <xdr:nvPicPr>
        <xdr:cNvPr id="3" name="Imagen 2">
          <a:extLst>
            <a:ext uri="{FF2B5EF4-FFF2-40B4-BE49-F238E27FC236}">
              <a16:creationId xmlns:a16="http://schemas.microsoft.com/office/drawing/2014/main" id="{C77A327D-50AC-4493-AB7E-B9D116FB6EF4}"/>
            </a:ext>
          </a:extLst>
        </xdr:cNvPr>
        <xdr:cNvPicPr>
          <a:picLocks noChangeAspect="1"/>
        </xdr:cNvPicPr>
      </xdr:nvPicPr>
      <xdr:blipFill>
        <a:blip xmlns:r="http://schemas.openxmlformats.org/officeDocument/2006/relationships" r:embed="rId2"/>
        <a:stretch>
          <a:fillRect/>
        </a:stretch>
      </xdr:blipFill>
      <xdr:spPr>
        <a:xfrm>
          <a:off x="1093470" y="782956"/>
          <a:ext cx="1765399" cy="908685"/>
        </a:xfrm>
        <a:prstGeom prst="rect">
          <a:avLst/>
        </a:prstGeom>
      </xdr:spPr>
    </xdr:pic>
    <xdr:clientData/>
  </xdr:twoCellAnchor>
  <xdr:twoCellAnchor editAs="oneCell">
    <xdr:from>
      <xdr:col>4</xdr:col>
      <xdr:colOff>819150</xdr:colOff>
      <xdr:row>1</xdr:row>
      <xdr:rowOff>201931</xdr:rowOff>
    </xdr:from>
    <xdr:to>
      <xdr:col>6</xdr:col>
      <xdr:colOff>398349</xdr:colOff>
      <xdr:row>6</xdr:row>
      <xdr:rowOff>133350</xdr:rowOff>
    </xdr:to>
    <xdr:pic>
      <xdr:nvPicPr>
        <xdr:cNvPr id="4" name="Imagen 3">
          <a:extLst>
            <a:ext uri="{FF2B5EF4-FFF2-40B4-BE49-F238E27FC236}">
              <a16:creationId xmlns:a16="http://schemas.microsoft.com/office/drawing/2014/main" id="{665010DD-DDD7-40E0-B2C0-E5F4EAD21821}"/>
            </a:ext>
          </a:extLst>
        </xdr:cNvPr>
        <xdr:cNvPicPr>
          <a:picLocks noChangeAspect="1"/>
        </xdr:cNvPicPr>
      </xdr:nvPicPr>
      <xdr:blipFill>
        <a:blip xmlns:r="http://schemas.openxmlformats.org/officeDocument/2006/relationships" r:embed="rId3"/>
        <a:stretch>
          <a:fillRect/>
        </a:stretch>
      </xdr:blipFill>
      <xdr:spPr>
        <a:xfrm>
          <a:off x="10330815" y="567691"/>
          <a:ext cx="1682319" cy="10096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4/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fi Dolores De Salas Antonio" refreshedDate="45636.433932523149" createdVersion="8" refreshedVersion="8" minRefreshableVersion="3" recordCount="10047" xr:uid="{6A4D4401-DF86-4C3E-8B24-52CE2E868966}">
  <cacheSource type="worksheet">
    <worksheetSource ref="A1:U10048"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74"/>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5.3551048040390015E-9" maxValue="83820376468.380005"/>
    </cacheField>
    <cacheField name="Suma de DEVENGADO" numFmtId="43">
      <sharedItems containsSemiMixedTypes="0" containsString="0" containsNumber="1" minValue="0" maxValue="78902114558.15000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47">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207658661"/>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11220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9226000"/>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300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402888027"/>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8025000"/>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6300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34676000"/>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7650000"/>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33500000"/>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85650000"/>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4900000"/>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5675000"/>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55000000"/>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10600000"/>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500000"/>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9000000"/>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60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850000"/>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3025000"/>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9705436"/>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2700000"/>
  </r>
  <r>
    <s v="2024"/>
    <x v="0"/>
    <x v="0"/>
    <x v="0"/>
    <x v="0"/>
    <s v="1 - Poder Legislativo"/>
    <s v="0102 - CÁMARA DE DIPUTADOS"/>
    <s v="0001 - CÁMARA DE DIPUTADOS"/>
    <x v="0"/>
    <x v="0"/>
    <x v="0"/>
    <s v="2.1 - REMUNERACIONES Y CONTRIBUCIONES"/>
    <s v="2.1.1 - REMUNERACIONES"/>
    <s v="N"/>
    <s v="00 - N/A"/>
    <s v="10 - FONDO GENERAL"/>
    <s v=" "/>
    <s v="99 - MULTIPROVINCIAL"/>
    <n v="1747960652"/>
    <n v="2197588550.3599997"/>
    <n v="2197588550.3599992"/>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37340574.5"/>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223594000"/>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32302000.00000006"/>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563735403.00000012"/>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80040183"/>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91"/>
    <n v="136000000.91"/>
  </r>
  <r>
    <s v="2024"/>
    <x v="0"/>
    <x v="0"/>
    <x v="0"/>
    <x v="0"/>
    <s v="1 - Poder Legislativo"/>
    <s v="0102 - CÁMARA DE DIPUTADOS"/>
    <s v="0001 - CÁMARA DE DIPUTADOS"/>
    <x v="0"/>
    <x v="0"/>
    <x v="0"/>
    <s v="2.2 - CONTRATACIÓN DE SERVICIOS"/>
    <s v="2.2.3 - VIÁTICOS"/>
    <s v="N"/>
    <s v="00 - N/A"/>
    <s v="10 - FONDO GENERAL"/>
    <s v=" "/>
    <s v="99 - MULTIPROVINCIAL"/>
    <n v="218000000"/>
    <n v="218000000"/>
    <n v="218000000"/>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30090000"/>
  </r>
  <r>
    <s v="2024"/>
    <x v="0"/>
    <x v="0"/>
    <x v="0"/>
    <x v="0"/>
    <s v="1 - Poder Legislativo"/>
    <s v="0102 - CÁMARA DE DIPUTADOS"/>
    <s v="0001 - CÁMARA DE DIPUTADOS"/>
    <x v="0"/>
    <x v="0"/>
    <x v="0"/>
    <s v="2.2 - CONTRATACIÓN DE SERVICIOS"/>
    <s v="2.2.5 - ALQUILERES Y RENTAS"/>
    <s v="N"/>
    <s v="00 - N/A"/>
    <s v="10 - FONDO GENERAL"/>
    <s v=" "/>
    <s v="99 - MULTIPROVINCIAL"/>
    <n v="28323195"/>
    <n v="52082806.43"/>
    <n v="52082806.43"/>
  </r>
  <r>
    <s v="2024"/>
    <x v="0"/>
    <x v="0"/>
    <x v="0"/>
    <x v="0"/>
    <s v="1 - Poder Legislativo"/>
    <s v="0102 - CÁMARA DE DIPUTADOS"/>
    <s v="0001 - CÁMARA DE DIPUTADOS"/>
    <x v="0"/>
    <x v="0"/>
    <x v="0"/>
    <s v="2.2 - CONTRATACIÓN DE SERVICIOS"/>
    <s v="2.2.6 - SEGUROS"/>
    <s v="N"/>
    <s v="00 - N/A"/>
    <s v="10 - FONDO GENERAL"/>
    <s v=" "/>
    <s v="99 - MULTIPROVINCIAL"/>
    <n v="244752000"/>
    <n v="303152000"/>
    <n v="303152000"/>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885550027.85000002"/>
    <n v="135550027.84999999"/>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56022550.48000002"/>
    <n v="356022550.48000008"/>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7999999.999999985"/>
  </r>
  <r>
    <s v="2024"/>
    <x v="0"/>
    <x v="0"/>
    <x v="0"/>
    <x v="0"/>
    <s v="1 - Poder Legislativo"/>
    <s v="0102 - CÁMARA DE DIPUTADOS"/>
    <s v="0001 - CÁMARA DE DIPUTADOS"/>
    <x v="0"/>
    <x v="0"/>
    <x v="0"/>
    <s v="2.3 - MATERIALES Y SUMINISTROS"/>
    <s v="2.3.2 - TEXTILES Y VESTUARIOS"/>
    <s v="N"/>
    <s v="00 - N/A"/>
    <s v="10 - FONDO GENERAL"/>
    <s v=" "/>
    <s v="99 - MULTIPROVINCIAL"/>
    <n v="900000"/>
    <n v="2422432.7999999998"/>
    <n v="2422432.7999999998"/>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1823000"/>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9952000"/>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11100000"/>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530747"/>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17033084"/>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6400000.00000000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496518816"/>
    <n v="390225629.60999995"/>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917651"/>
    <n v="15228966.190000001"/>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448529.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5009278"/>
    <n v="57144055.319999993"/>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5739540"/>
    <n v="59129191.03999999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8924461.8900000006"/>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2658001"/>
    <n v="1462309.1"/>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2927999"/>
    <n v="2543244.3800000004"/>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9936847.570000004"/>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191705"/>
    <n v="10125535.950000001"/>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6150000"/>
    <n v="11320590.8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9412604.0399999991"/>
    <n v="2460555.52"/>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125992399"/>
    <n v="7281429.8700000001"/>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756442.59"/>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520000"/>
    <n v="1326100.8600000001"/>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347765"/>
    <n v="314710.80000000005"/>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1553426"/>
    <n v="1214406.4300000002"/>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541528"/>
    <n v="198446.1"/>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5527.5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3281130.1500000004"/>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2947984.960000001"/>
    <n v="4649083.55"/>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602376408.2299995"/>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71555618.12"/>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8999999"/>
    <n v="220952536.30999994"/>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9056290.710000005"/>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3282275.16"/>
    <n v="18405359.730000008"/>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5759409"/>
    <n v="22470189.34"/>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56000"/>
    <n v="54261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5913009"/>
    <n v="13357316.680000003"/>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2503895.26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1468195"/>
    <n v="16503963.869999999"/>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50225254.340000004"/>
    <n v="27291226.969999991"/>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6251600"/>
    <n v="25521417.840000004"/>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107658"/>
    <n v="2028168.9899999995"/>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174019"/>
    <n v="13312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775421"/>
    <n v="2518955"/>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259929.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671764"/>
    <n v="95809.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08894"/>
    <n v="109651.59"/>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7173344"/>
    <n v="15895611.880000001"/>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13601885.190000001"/>
    <n v="7975482.1399999978"/>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4000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456396.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1951323.96000004"/>
    <n v="321004942.69999999"/>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78126734.670000002"/>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83658.679999992"/>
    <n v="44198372.030000016"/>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60000001"/>
    <n v="10315321.4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19899784"/>
    <n v="15129848.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4700461.12"/>
    <n v="342285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4823060.640000001"/>
    <n v="11223060.609999999"/>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95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9205353.0099999998"/>
    <n v="8964484.059999998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387823"/>
    <n v="2005807.20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7178606.030000001"/>
    <n v="22667759.139999997"/>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5624451.8499999996"/>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2059529.1"/>
    <n v="1617802.3899999997"/>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9336537.8900000006"/>
    <n v="7188652.5200000005"/>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346146.5"/>
    <n v="1708333.06"/>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19496.59999999998"/>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700228.44"/>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981513"/>
    <n v="11991923.540000001"/>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602426.290000001"/>
    <n v="8995207.6500000004"/>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627724.76999998"/>
    <n v="457796984.1400001"/>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172035.85000001"/>
    <n v="125679088.05999999"/>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39999992"/>
    <n v="62254046.619999997"/>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73373599.060000002"/>
    <n v="67532960.38000001"/>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798307.0599999996"/>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6188001.73"/>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685017"/>
    <n v="5345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3003618.68"/>
    <n v="19641987.640000001"/>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7060000"/>
    <n v="15900718.539999997"/>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19136254.060000002"/>
    <n v="11006551.74"/>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70815760.74000001"/>
    <n v="57854975.810000002"/>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4979389.98"/>
    <n v="12959938.809999999"/>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2503723.84"/>
    <n v="1429823.1500000001"/>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778655.9199999999"/>
    <n v="4659608.8199999994"/>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876707.3499999996"/>
    <n v="1254297.2999999998"/>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13131.70000000001"/>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620598"/>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335165.67"/>
    <n v="1072716.8599999999"/>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4932796.320000002"/>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5806869.91"/>
    <n v="17167446.299999997"/>
  </r>
  <r>
    <s v="2024"/>
    <x v="0"/>
    <x v="0"/>
    <x v="0"/>
    <x v="0"/>
    <s v="2 - Poder Ejecutivo"/>
    <s v="0201 - PRESIDENCIA DE LA REPÚBLICA"/>
    <s v="0001 - GABINETE SOCIAL DE LA PRESIDENCIA"/>
    <x v="2"/>
    <x v="5"/>
    <x v="7"/>
    <s v="2.1 - REMUNERACIONES Y CONTRIBUCIONES"/>
    <s v="2.1.1 - REMUNERACIONES"/>
    <s v="N"/>
    <s v="00 - N/A"/>
    <s v="10 - FONDO GENERAL"/>
    <s v=" "/>
    <s v="25 - SANTIAGO"/>
    <n v="0"/>
    <n v="9213449.1999999993"/>
    <n v="6761722.2799999993"/>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4863449.22"/>
    <n v="2923055.56"/>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199999998"/>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1226127.32"/>
    <n v="224000"/>
  </r>
  <r>
    <s v="2024"/>
    <x v="0"/>
    <x v="0"/>
    <x v="0"/>
    <x v="0"/>
    <s v="2 - Poder Ejecutivo"/>
    <s v="0201 - PRESIDENCIA DE LA REPÚBLICA"/>
    <s v="0001 - GABINETE SOCIAL DE LA PRESIDENCIA"/>
    <x v="2"/>
    <x v="5"/>
    <x v="7"/>
    <s v="2.1 - REMUNERACIONES Y CONTRIBUCIONES"/>
    <s v="2.1.3 - DIETAS Y GASTOS DE REPRESENTACIÓN"/>
    <s v="N"/>
    <s v="00 - N/A"/>
    <s v="10 - FONDO GENERAL"/>
    <s v=" "/>
    <s v="32 - SANTO DOMINGO"/>
    <n v="0"/>
    <n v="5000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953446.29"/>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844451.73"/>
    <n v="290807.56"/>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30250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140000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81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5000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9581.06"/>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2 - CONTRATACIÓN DE SERVICIOS"/>
    <s v="2.2.9 - OTRAS CONTRATACIONES DE SERVICIOS"/>
    <s v="N"/>
    <s v="00 - N/A"/>
    <s v="10 - FONDO GENERAL"/>
    <s v=" "/>
    <s v="32 - SANTO DOMINGO"/>
    <n v="0"/>
    <n v="30000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2 - TEXTILES Y VESTUARIOS"/>
    <s v="N"/>
    <s v="00 - N/A"/>
    <s v="10 - FONDO GENERAL"/>
    <s v=" "/>
    <s v="32 - SANTO DOMINGO"/>
    <n v="0"/>
    <n v="20000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32 - SANTO DOMINGO"/>
    <n v="0"/>
    <n v="1000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7000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26428.910000000003"/>
    <n v="26428.91"/>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272403.90000000002"/>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38807.82"/>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2736042"/>
    <n v="261996004.77999994"/>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1647722.23"/>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5254994"/>
    <n v="71506050.539999977"/>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81563"/>
    <n v="33664062.009999998"/>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00000004"/>
    <n v="1637942.98"/>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4121357.979999999"/>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34156.21"/>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11740150"/>
    <n v="2550425.02"/>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10885478"/>
    <n v="5352337.93"/>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4150000"/>
    <n v="1038384.79"/>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1399581"/>
    <n v="28655611.370000001"/>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4338031.73"/>
    <n v="20609940.810000002"/>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9406840"/>
    <n v="4416221.9600000009"/>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04212139.77"/>
    <n v="54018760.68"/>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9201772.23"/>
    <n v="19176552.330000002"/>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443048"/>
    <n v="1589981.2899999998"/>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204300"/>
    <n v="1734649.6"/>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351591"/>
    <n v="855756.40000000014"/>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466442.5899999999"/>
    <n v="511281.47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370400"/>
    <n v="74658.880000000005"/>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3158393.999999998"/>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7992475.41"/>
    <n v="10807698.409999998"/>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883155.8599999994"/>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250595.9900000002"/>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35390717.50999987"/>
    <n v="635097323.62999988"/>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3000003"/>
    <n v="106349363.17"/>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300000012"/>
    <n v="84225881.420000076"/>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13470182.91"/>
    <n v="99936231.280000016"/>
  </r>
  <r>
    <s v="2024"/>
    <x v="0"/>
    <x v="0"/>
    <x v="0"/>
    <x v="0"/>
    <s v="2 - Poder Ejecutivo"/>
    <s v="0201 - PRESIDENCIA DE LA REPÚBLICA"/>
    <s v="0001 - SECRETARIADO ADMINISTRATIVO DE LA PRESIDENCIA"/>
    <x v="0"/>
    <x v="0"/>
    <x v="2"/>
    <s v="2.2 - CONTRATACIÓN DE SERVICIOS"/>
    <s v="2.2.1 - SERVICIOS BÁSICOS"/>
    <s v="N"/>
    <s v="00 - N/A"/>
    <s v="70 - DONACION EXTERNA"/>
    <s v=" "/>
    <s v="99 - MULTIPROVINCIAL"/>
    <n v="0"/>
    <n v="600000"/>
    <n v="464427.0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11094553.600000001"/>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15482592.03999999"/>
    <n v="194233589.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98537600"/>
    <n v="181825488"/>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84674414.239999995"/>
    <n v="58155670.790000007"/>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20000005"/>
    <n v="73275502.969999999"/>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6638973.189999998"/>
    <n v="27444376.750000007"/>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754663.31"/>
    <n v="361514591.42000002"/>
  </r>
  <r>
    <s v="2024"/>
    <x v="0"/>
    <x v="0"/>
    <x v="0"/>
    <x v="0"/>
    <s v="2 - Poder Ejecutivo"/>
    <s v="0201 - PRESIDENCIA DE LA REPÚBLICA"/>
    <s v="0001 - SECRETARIADO ADMINISTRATIVO DE LA PRESIDENCIA"/>
    <x v="0"/>
    <x v="0"/>
    <x v="2"/>
    <s v="2.2 - CONTRATACIÓN DE SERVICIOS"/>
    <s v="2.2.8 - OTROS SERVICIOS NO INCLUIDOS EN CONCEPTOS ANTERIORES"/>
    <s v="N"/>
    <s v="00 - N/A"/>
    <s v="70 - DONACION EXTERNA"/>
    <s v=" "/>
    <s v="99 - MULTIPROVINCIAL"/>
    <n v="0"/>
    <n v="13279810"/>
    <n v="779610"/>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9378012.19"/>
    <n v="84850854.280000001"/>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655594.429999992"/>
    <n v="76996683.95999999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993702.5"/>
    <n v="38317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900000004"/>
    <n v="4417442.6500000004"/>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343389.46"/>
    <n v="3760485.5399999996"/>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7009363.35000002"/>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361949.66"/>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89999998"/>
    <n v="20729787.529999994"/>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18677960.91"/>
    <n v="105020788.9100000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77313457.12000036"/>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3373503.50999999"/>
    <n v="272295888.91999996"/>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1000000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23420084.57"/>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599999992"/>
    <n v="381372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3112235.5500000007"/>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8292704.3300000001"/>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0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17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19911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143371.3999999999"/>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849259.2"/>
    <n v="418615.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86794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238441.12"/>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309858"/>
    <n v="258538"/>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8999999999942"/>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449903.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88889102.46000004"/>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2824803.739999995"/>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32791777.520000022"/>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2736649.870000005"/>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683931.3199999998"/>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23809000"/>
    <n v="96111413.039999962"/>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1088910.42"/>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0179261.379999999"/>
    <n v="7708751.6800000006"/>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5156181.280000001"/>
    <n v="12238491.919999998"/>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27632384.4700003"/>
    <n v="3335038752.0800004"/>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643718641.33999991"/>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3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800000004"/>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40410416.480000004"/>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2627252.199999999"/>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4040033.799999997"/>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35752914.57999998"/>
    <n v="100120663.58"/>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92121595.12000018"/>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8095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25224104.240000002"/>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32352342.910000045"/>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8175819.5399999991"/>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
    <n v="1823604.2000000002"/>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957251.949999999"/>
    <n v="20646873.079999998"/>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138774.25"/>
    <n v="3138774.2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3012053.84"/>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1259614.640000001"/>
    <n v="15607574.589999998"/>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760671.8"/>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0430809.230000004"/>
    <n v="29100538.84"/>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102375.9699999988"/>
    <n v="6009099.9700000007"/>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657350.85999999987"/>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898872.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28678879.379999999"/>
    <n v="21847542.880000003"/>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383213.719999999"/>
    <n v="12641392.800000001"/>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580161.859999999"/>
    <n v="34606476.459999993"/>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65381039.06999993"/>
    <n v="796672378.82999992"/>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52060000.5999999"/>
    <n v="432120597.63999999"/>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9658960.32999998"/>
    <n v="107107341.46999997"/>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205970313.97999996"/>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2532101.969999999"/>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3153318.430000002"/>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575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2049000"/>
    <n v="51856831.519999981"/>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8143359"/>
    <n v="180347385.86000001"/>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6753134"/>
    <n v="96311571.489999965"/>
  </r>
  <r>
    <s v="2024"/>
    <x v="0"/>
    <x v="0"/>
    <x v="0"/>
    <x v="0"/>
    <s v="2 - Poder Ejecutivo"/>
    <s v="0201 - PRESIDENCIA DE LA REPÚBLICA"/>
    <s v="0004 - SERVICIO INTEGRAL DE EMERGENCIAS"/>
    <x v="0"/>
    <x v="7"/>
    <x v="12"/>
    <s v="2.2 - CONTRATACIÓN DE SERVICIOS"/>
    <s v="2.2.6 - SEGUROS"/>
    <s v="N"/>
    <s v="00 - N/A"/>
    <s v="20 - FONDOS CON DESTINO ESPECÍFICO"/>
    <s v=" "/>
    <s v="99 - MULTIPROVINCIAL"/>
    <n v="0"/>
    <n v="4200000"/>
    <n v="4065101.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0971500"/>
    <n v="5220486.84"/>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7364152.200000003"/>
    <n v="43873835.73000000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2976500"/>
    <n v="17956395.050000001"/>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105705870.55"/>
    <n v="44137350.090000004"/>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10742000"/>
    <n v="9051539.8499999996"/>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7008860"/>
    <n v="16038614.079999996"/>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6227000"/>
    <n v="3163547.5700000008"/>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1003036"/>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1163119.21"/>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52641.8"/>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4830000"/>
    <n v="489091.20999999996"/>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9146182.439999998"/>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2397706"/>
    <n v="15528345.570000002"/>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55277594.479999997"/>
    <n v="27916322.390000004"/>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9574280"/>
    <n v="43979280.620000005"/>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57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6550720"/>
    <n v="6011721.3099999996"/>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420000"/>
    <n v="2197519.340000000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5940200"/>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58509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299003"/>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3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66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4 - PRODUCTOS FARMACÉUTICOS"/>
    <s v="N"/>
    <s v="00 - N/A"/>
    <s v="10 - FONDO GENERAL"/>
    <s v=" "/>
    <s v="99 - MULTIPROVINCIAL"/>
    <n v="0"/>
    <n v="49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5414777"/>
    <n v="493049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38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105736353.33"/>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83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59999999"/>
    <n v="14353519.74"/>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6408539.2000000002"/>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400149.5"/>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273512"/>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13"/>
    <n v="59040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50000"/>
    <n v="1116774.95"/>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199999997"/>
    <n v="1850689.46"/>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6522736.390000001"/>
    <n v="16518897.649999999"/>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779235.05"/>
    <n v="617271.16999999993"/>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1731720.799999999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87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255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556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5119272.9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323047.689999999"/>
    <n v="2722057.9299999997"/>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41430926.899999999"/>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6250811.740000002"/>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653955.6499999976"/>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606889.05"/>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1500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182306.11"/>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5642514"/>
    <n v="15125179.949999997"/>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7400881.4700000007"/>
    <n v="6721221"/>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670912"/>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233251.77999999994"/>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185496"/>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7832"/>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604000"/>
    <n v="3433509.4"/>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1717"/>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9748097.5300000012"/>
    <n v="9111919.6999999993"/>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88494.76"/>
    <n v="1634751.55"/>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3364496.9400001"/>
    <n v="2033196830.0199995"/>
  </r>
  <r>
    <s v="2024"/>
    <x v="0"/>
    <x v="0"/>
    <x v="0"/>
    <x v="0"/>
    <s v="2 - Poder Ejecutivo"/>
    <s v="0201 - PRESIDENCIA DE LA REPÚBLICA"/>
    <s v="0007 - PROGRAMA SUPÉRATE"/>
    <x v="2"/>
    <x v="4"/>
    <x v="6"/>
    <s v="2.1 - REMUNERACIONES Y CONTRIBUCIONES"/>
    <s v="2.1.2 - SOBRESUELDOS"/>
    <s v="N"/>
    <s v="00 - N/A"/>
    <s v="10 - FONDO GENERAL"/>
    <s v=" "/>
    <s v="99 - MULTIPROVINCIAL"/>
    <n v="266338080"/>
    <n v="269223965.06"/>
    <n v="253581831.71000001"/>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61270499.12000003"/>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41331307.02000001"/>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981276.9999999991"/>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8677028.009999998"/>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611459.6900000004"/>
  </r>
  <r>
    <s v="2024"/>
    <x v="0"/>
    <x v="0"/>
    <x v="0"/>
    <x v="0"/>
    <s v="2 - Poder Ejecutivo"/>
    <s v="0201 - PRESIDENCIA DE LA REPÚBLICA"/>
    <s v="0007 - PROGRAMA SUPÉRATE"/>
    <x v="2"/>
    <x v="4"/>
    <x v="6"/>
    <s v="2.2 - CONTRATACIÓN DE SERVICIOS"/>
    <s v="2.2.5 - ALQUILERES Y RENTAS"/>
    <s v="N"/>
    <s v="00 - N/A"/>
    <s v="10 - FONDO GENERAL"/>
    <s v=" "/>
    <s v="99 - MULTIPROVINCIAL"/>
    <n v="67056000"/>
    <n v="86201000.299999997"/>
    <n v="44478277.25"/>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4126546.350000001"/>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6086157.029999997"/>
    <n v="9380475.5700000003"/>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880391830.70000005"/>
    <n v="853273934.72000027"/>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2351100.09"/>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224075"/>
    <n v="22314563.300000001"/>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0000000005"/>
    <n v="1293962.4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96314.3799999994"/>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2088376.37"/>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392066"/>
    <n v="1728207.28"/>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705206.8499999987"/>
    <n v="1825534.4700000004"/>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3718336"/>
    <n v="48885963.160000011"/>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0600941.500000007"/>
    <n v="19442878.610000003"/>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87582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4825888.3099999996"/>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4256214.6800000006"/>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4620200"/>
  </r>
  <r>
    <s v="2024"/>
    <x v="0"/>
    <x v="0"/>
    <x v="0"/>
    <x v="0"/>
    <s v="2 - Poder Ejecutivo"/>
    <s v="0201 - PRESIDENCIA DE LA REPÚBLICA"/>
    <s v="0007 - PROGRAMA SUPÉRATE"/>
    <x v="2"/>
    <x v="5"/>
    <x v="14"/>
    <s v="2.2 - CONTRATACIÓN DE SERVICIOS"/>
    <s v="2.2.3 - VIÁTICOS"/>
    <s v="N"/>
    <s v="00 - N/A"/>
    <s v="10 - FONDO GENERAL"/>
    <s v=" "/>
    <s v="99 - MULTIPROVINCIAL"/>
    <n v="0"/>
    <n v="3000000"/>
    <n v="2097151.4699999997"/>
  </r>
  <r>
    <s v="2024"/>
    <x v="0"/>
    <x v="0"/>
    <x v="0"/>
    <x v="0"/>
    <s v="2 - Poder Ejecutivo"/>
    <s v="0201 - PRESIDENCIA DE LA REPÚBLICA"/>
    <s v="0007 - PROGRAMA SUPÉRATE"/>
    <x v="2"/>
    <x v="5"/>
    <x v="14"/>
    <s v="2.2 - CONTRATACIÓN DE SERVICIOS"/>
    <s v="2.2.5 - ALQUILERES Y RENTAS"/>
    <s v="N"/>
    <s v="00 - N/A"/>
    <s v="10 - FONDO GENERAL"/>
    <s v=" "/>
    <s v="99 - MULTIPROVINCIAL"/>
    <n v="0"/>
    <n v="2799999.9999999995"/>
    <n v="284696.88"/>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815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85000"/>
    <n v="688795.5"/>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99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70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6438848.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399847.42"/>
    <n v="857356.41999999993"/>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778899"/>
    <n v="4406395.0199999996"/>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5121013.68"/>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3273749.62"/>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5"/>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5 - CUERO, CAUCHO Y PLÁSTICO"/>
    <s v="N"/>
    <s v="00 - N/A"/>
    <s v="10 - FONDO GENERAL"/>
    <s v=" "/>
    <s v="99 - MULTIPROVINCIAL"/>
    <n v="0"/>
    <n v="0"/>
    <n v="0"/>
  </r>
  <r>
    <s v="2024"/>
    <x v="0"/>
    <x v="0"/>
    <x v="0"/>
    <x v="0"/>
    <s v="2 - Poder Ejecutivo"/>
    <s v="0201 - PRESIDENCIA DE LA REPÚBLICA"/>
    <s v="0007 - PROGRAMA SUPÉRATE"/>
    <x v="2"/>
    <x v="5"/>
    <x v="8"/>
    <s v="2.3 - MATERIALES Y SUMINISTROS"/>
    <s v="2.3.6 - PRODUCTOS DE MINERALES, METÁLICOS Y NO METÁLICOS"/>
    <s v="N"/>
    <s v="00 - N/A"/>
    <s v="10 - FONDO GENERAL"/>
    <s v=" "/>
    <s v="99 - MULTIPROVINCIAL"/>
    <n v="0"/>
    <n v="0"/>
    <n v="0"/>
  </r>
  <r>
    <s v="2024"/>
    <x v="0"/>
    <x v="0"/>
    <x v="0"/>
    <x v="0"/>
    <s v="2 - Poder Ejecutivo"/>
    <s v="0201 - PRESIDENCIA DE LA REPÚBLICA"/>
    <s v="0007 - PROGRAMA SUPÉRATE"/>
    <x v="2"/>
    <x v="5"/>
    <x v="8"/>
    <s v="2.3 - MATERIALES Y SUMINISTROS"/>
    <s v="2.3.9 - PRODUCTOS Y ÚTILES VARIOS"/>
    <s v="N"/>
    <s v="00 - N/A"/>
    <s v="10 - FONDO GENERAL"/>
    <s v=" "/>
    <s v="99 - MULTIPROVINCIAL"/>
    <n v="0"/>
    <n v="4145638.1999999993"/>
    <n v="3131614.4499999997"/>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68302632.41000003"/>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5995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7107004.5"/>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41595419.950000003"/>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4662468"/>
    <n v="996040.11"/>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654900"/>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5741419"/>
    <n v="25636294.499999996"/>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7213095.149999997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5053158"/>
    <n v="9415247.3300000019"/>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34473999"/>
    <n v="11841353.959999999"/>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9505000"/>
    <n v="5452256.4499999983"/>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382000"/>
    <n v="1419069.24"/>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1985000"/>
    <n v="241075.18"/>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443431"/>
    <n v="492759.54"/>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60000"/>
    <n v="59134.630000000005"/>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328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699508.3600000003"/>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14952444"/>
    <n v="8089057.5699999994"/>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2697200"/>
    <n v="147540989.92999998"/>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384799"/>
    <n v="26249744.479999997"/>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4671342"/>
    <n v="20329520.689999998"/>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7285604.719999997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5948166.6400000015"/>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815348.4999999991"/>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4485113.0000000009"/>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10798614"/>
    <n v="2466929.8200000003"/>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252475.9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637450.29"/>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100916888"/>
    <n v="92480192.02000002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17738388"/>
    <n v="8369802.8999999994"/>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71129.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500"/>
    <n v="70741"/>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3404.74"/>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11236"/>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2662260.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81101"/>
    <n v="4565216.1899999995"/>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325512242.39999998"/>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457736"/>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5324074.189999975"/>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7570698.6800000016"/>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0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4175246.23"/>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0000000009"/>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617271"/>
    <n v="753887.84000000008"/>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687909"/>
    <n v="3081387.1"/>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2099888.17"/>
    <n v="984522.82"/>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164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396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261241.83"/>
    <n v="816791.46"/>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6691054"/>
    <n v="3565550.6900000004"/>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707228934.30999982"/>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845825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97265081.780000001"/>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10728687.310000001"/>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20201469.030000001"/>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5069033.069999993"/>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07881.7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5510713.759999998"/>
    <n v="27492867.90000000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907946.400000002"/>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941987.3099999996"/>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2481756.840000004"/>
    <n v="15110716.7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7474686.74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3151152.23999999"/>
    <n v="47943220.720000021"/>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299674.0099999998"/>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10350887.42"/>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22584.8500000001"/>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9270000"/>
    <n v="8778117.89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0288800"/>
    <n v="24188976.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47690630"/>
    <n v="24454483.190000001"/>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4354450"/>
    <n v="22534485.409999993"/>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0896212.15"/>
    <n v="9663541.4700000025"/>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231451.73"/>
    <n v="10079996.770000001"/>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699946.289999999"/>
    <n v="10712661.48"/>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18449720"/>
    <n v="17088871.359999992"/>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276578.529999999"/>
    <n v="10308987.930000002"/>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0104917.530000001"/>
    <n v="9287843.1799999997"/>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54057638.460000008"/>
    <n v="49316742.50999999"/>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53624669.51999998"/>
    <n v="398520909.04000014"/>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3821470.37"/>
    <n v="1953724.51"/>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1106132.8500000001"/>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1580401.13"/>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1685818.58"/>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2669613.8999999994"/>
    <n v="1323019.4300000004"/>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1675160.52"/>
    <n v="815545.61"/>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1522279.3399999999"/>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7125644.5099999979"/>
    <n v="2907941.61"/>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65381875.609999999"/>
    <n v="31245200.950000014"/>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426097"/>
    <n v="3150874.6900000004"/>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1531218"/>
    <n v="134274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537435"/>
    <n v="1410148.739999999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51931"/>
    <n v="1501155.45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588545"/>
    <n v="2381780.570000000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566351"/>
    <n v="1435517.3299999996"/>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422202"/>
    <n v="1299388.8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7532520"/>
    <n v="6825166.160000001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3200871.340000004"/>
    <n v="55221727.319999985"/>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075915"/>
    <n v="15115157.930000009"/>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91529.3099999996"/>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2737865.58"/>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651167"/>
    <n v="582572.15"/>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164486"/>
    <n v="12513933.049999999"/>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24900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2647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5221635.129999999"/>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3016760.099999994"/>
    <n v="5463675.96999999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5024617.6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5578143"/>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280694.25"/>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50665.1"/>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90663"/>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117926.3999999999"/>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508932.7"/>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20783.740000000002"/>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961990.3599999999"/>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3458454.8800000004"/>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3835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534295.50000000012"/>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3489166.67"/>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000000005"/>
    <n v="493102.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507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702951.00000000023"/>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49211449.810000002"/>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218616.66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500000002"/>
    <n v="6886186.269999993"/>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3186519.450000000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8"/>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152998.14000000001"/>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4215672"/>
    <n v="11307251.6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5153970.0500000007"/>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7999999993"/>
    <n v="430565.86"/>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917609.16"/>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3363181.8199999994"/>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47979.19"/>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95435.06"/>
    <n v="93212.37999999999"/>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31694.799999999999"/>
    <n v="28013.200000000001"/>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350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32298.74"/>
    <n v="339276.14999999997"/>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3000004"/>
    <n v="239624453.17999998"/>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974878.600000001"/>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49999996"/>
    <n v="32871096.050000004"/>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421600"/>
    <n v="13226081.270000005"/>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3706800"/>
    <n v="991729.83000000007"/>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9329361.329999998"/>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1062904.49"/>
    <n v="764940.34"/>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22367871.139999997"/>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8859685.6900000032"/>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399999991"/>
    <n v="4483298.2399999993"/>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61566236.949999981"/>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569036.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2619310.62"/>
    <n v="1480666.0999999999"/>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2536298.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2380309"/>
    <n v="684947.63"/>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209440"/>
    <n v="1101153.4099999999"/>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336593.16000000003"/>
    <n v="102536.79"/>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3203680"/>
    <n v="12203269.649999999"/>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601531"/>
    <n v="6626298.089999998"/>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108062335.60000002"/>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9916447.629999988"/>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4501299.319999998"/>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3660137.090000004"/>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450181"/>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2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1032195.37"/>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231730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227976"/>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914737"/>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14616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1048852"/>
    <n v="4465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8012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0999999998"/>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4089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1836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054186"/>
    <n v="2453108.4000000004"/>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2319230.83"/>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320753.59000000008"/>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548824669.62"/>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104021985.40000001"/>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4000001"/>
    <n v="74308844.009999961"/>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6302270.709999997"/>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4785532.5"/>
    <n v="3595009.5999999996"/>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315467.5"/>
    <n v="36124521.82"/>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4683020"/>
    <n v="2943159.14"/>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0728999"/>
    <n v="18628833.780000001"/>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783520"/>
  </r>
  <r>
    <s v="2024"/>
    <x v="0"/>
    <x v="0"/>
    <x v="0"/>
    <x v="0"/>
    <s v="2 - Poder Ejecutivo"/>
    <s v="0201 - PRESIDENCIA DE LA REPÚBLICA"/>
    <s v="0014 - COMEDORES ECONOMICOS DEL ESTADO"/>
    <x v="2"/>
    <x v="4"/>
    <x v="6"/>
    <s v="2.2 - CONTRATACIÓN DE SERVICIOS"/>
    <s v="2.2.6 - SEGUROS"/>
    <s v="N"/>
    <s v="00 - N/A"/>
    <s v="10 - FONDO GENERAL"/>
    <s v=" "/>
    <s v="99 - MULTIPROVINCIAL"/>
    <n v="6000000"/>
    <n v="7207000"/>
    <n v="5764501.3800000008"/>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4071300"/>
    <n v="1250563.63999999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4440792"/>
    <n v="22605879.759999998"/>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750300"/>
    <n v="5363761.07"/>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4196885.45"/>
    <n v="1430559356.5600002"/>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423498842.98"/>
    <n v="524950185.76999992"/>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116567239.88000001"/>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153697.33000000002"/>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90486.68"/>
    <n v="588275.64000000013"/>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399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872500"/>
    <n v="1738796.9"/>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277329"/>
    <n v="6619920.8899999997"/>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708022.75999999978"/>
    <n v="614037.93000000005"/>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699220"/>
    <n v="442690.04000000004"/>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22165.840000004"/>
    <n v="50369990.800000004"/>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607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7043238.090000004"/>
    <n v="22048084.379999999"/>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30602.150000006"/>
    <n v="38392956.920000002"/>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542324"/>
    <n v="51000528.2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638950"/>
    <n v="211545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954837.1399999987"/>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389871.1900000002"/>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5618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91674.6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1873082"/>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315500"/>
    <n v="153233.68"/>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89275.9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783.74"/>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930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1523087"/>
    <n v="210115.79000000004"/>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296693.99999999"/>
    <n v="101042679.43999997"/>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745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215874"/>
    <n v="12935404.640000001"/>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7033492.9799999986"/>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2944900"/>
    <n v="146157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748782.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32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767786.7000000011"/>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549581.3900000001"/>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5653361"/>
    <n v="3853659.7199999997"/>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3187398"/>
    <n v="876254.8400000000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2835534"/>
    <n v="128058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649007"/>
    <n v="2590826.61"/>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640956"/>
    <n v="1628295.04"/>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1002009"/>
    <n v="530594.6"/>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376049"/>
    <n v="2371456.4"/>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424881"/>
    <n v="300040.43"/>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605144"/>
    <n v="423349.68000000011"/>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065867"/>
    <n v="13906780.510000002"/>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7467945"/>
    <n v="6036672.3300000001"/>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000001"/>
    <n v="119814401.81000003"/>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13037466.8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6531714.230000002"/>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7918466"/>
    <n v="7015544.1800000016"/>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64225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4403201.6300000008"/>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3019947.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7189707"/>
    <n v="49202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17031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421800.79"/>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91084.99999999994"/>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40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90943"/>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359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0259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728209"/>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5999663.16"/>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709065.1800000002"/>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2034500.8499999994"/>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1146775.6599999999"/>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626000"/>
    <n v="14798453.979999999"/>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685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219000"/>
    <n v="6515134.8999999994"/>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468597.0399999996"/>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53656.39999999997"/>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3531852.5600000005"/>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879100.47"/>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381658.91"/>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2127602.14"/>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798905"/>
    <n v="548239.84"/>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6915"/>
    <n v="378271.22"/>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81775.330000002"/>
    <n v="30726604.740000002"/>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22666.6699999999"/>
    <n v="9429527.769999999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4122431.9999999995"/>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955518.91"/>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714700"/>
    <n v="525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417951.63"/>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509458.3"/>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231800"/>
    <n v="7179082.29"/>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640500"/>
    <n v="5328871.0600000015"/>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70525"/>
    <n v="2022297.7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06016"/>
    <n v="7133434.6599999992"/>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206000"/>
    <n v="195904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3000000002"/>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51591.06000000003"/>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827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390678.7000000007"/>
    <n v="740487.88000000012"/>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
    <n v="106830421.13"/>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42063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89999999"/>
    <n v="13638711.84"/>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4868813.49"/>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445000"/>
    <n v="20435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530000"/>
    <n v="10589145.93"/>
  </r>
  <r>
    <s v="2024"/>
    <x v="0"/>
    <x v="0"/>
    <x v="0"/>
    <x v="0"/>
    <s v="2 - Poder Ejecutivo"/>
    <s v="0201 - PRESIDENCIA DE LA REPÚBLICA"/>
    <s v="0029 - VICE PRESIDENCIA DE LA REPÚBLICA"/>
    <x v="0"/>
    <x v="0"/>
    <x v="2"/>
    <s v="2.2 - CONTRATACIÓN DE SERVICIOS"/>
    <s v="2.2.6 - SEGUROS"/>
    <s v="N"/>
    <s v="00 - N/A"/>
    <s v="10 - FONDO GENERAL"/>
    <s v=" "/>
    <s v="99 - MULTIPROVINCIAL"/>
    <n v="5156000"/>
    <n v="11356000"/>
    <n v="10672348.389999999"/>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5816170.5699999984"/>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440781"/>
    <n v="1962645.6199999999"/>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640000"/>
    <n v="14385595.449999999"/>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814195.6"/>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05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760000"/>
    <n v="363437.9"/>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400000"/>
    <n v="151844.82"/>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510000"/>
    <n v="2199359.75"/>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15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77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755600"/>
    <n v="3558572.3"/>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66449.170000017"/>
    <n v="84173755.75999999"/>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697792.899999999"/>
    <n v="19042106.950000003"/>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8596.350000001"/>
    <n v="11578764.530000003"/>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5088259.790000001"/>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074966.67999998"/>
    <n v="163913660.97999999"/>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724790"/>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265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4920038.58"/>
    <n v="4325878.73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097192.7700000005"/>
    <n v="5034140.0199999996"/>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164721.11"/>
    <n v="2249477.4600000028"/>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345329.03"/>
    <n v="926752.57"/>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1881692.23"/>
    <n v="6937290.8000000007"/>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39208"/>
    <n v="394992.08999999997"/>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416783"/>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3"/>
    <n v="180034.03"/>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60000.01"/>
    <n v="267298.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8720"/>
    <n v="765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419624.2000000002"/>
    <n v="56678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087349.3299999973"/>
    <n v="1774635.2900000003"/>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3256143.69"/>
    <n v="250584188.98000005"/>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055856.310000002"/>
    <n v="60445678.870000005"/>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3856871.810000017"/>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7227215.539999999"/>
    <n v="15072936.239999996"/>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976435604"/>
    <n v="4857700715.5799999"/>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806100"/>
    <n v="6256918.5699999994"/>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310078"/>
    <n v="1276774.25"/>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7961008.1500000004"/>
    <n v="7000102.9900000002"/>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5694284.16"/>
    <n v="15543584.950000005"/>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5091848.29"/>
    <n v="2375144.7000000002"/>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548486.2700000033"/>
    <n v="6474720.1599999983"/>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500309.1299999994"/>
    <n v="2534695.41"/>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553097.88"/>
    <n v="525252.13"/>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619"/>
    <n v="264845"/>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728677.03"/>
    <n v="724642.16"/>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65720.2"/>
    <n v="77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3917.239999999994"/>
    <n v="23917.239999999998"/>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00435.260000002"/>
    <n v="6618982.8600000003"/>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3983478.85"/>
    <n v="2288026.4999999995"/>
  </r>
  <r>
    <s v="2024"/>
    <x v="0"/>
    <x v="0"/>
    <x v="0"/>
    <x v="0"/>
    <s v="2 - Poder Ejecutivo"/>
    <s v="0201 - PRESIDENCIA DE LA REPÚBLICA"/>
    <s v="0033 - ECO5RD"/>
    <x v="0"/>
    <x v="0"/>
    <x v="2"/>
    <s v="2.1 - REMUNERACIONES Y CONTRIBUCIONES"/>
    <s v="2.1.1 - REMUNERACIONES"/>
    <s v="N"/>
    <s v="00 - N/A"/>
    <s v="10 - FONDO GENERAL"/>
    <s v=" "/>
    <s v="99 - MULTIPROVINCIAL"/>
    <n v="164700000"/>
    <n v="171867763.20999998"/>
    <n v="142381175.59"/>
  </r>
  <r>
    <s v="2024"/>
    <x v="0"/>
    <x v="0"/>
    <x v="0"/>
    <x v="0"/>
    <s v="2 - Poder Ejecutivo"/>
    <s v="0201 - PRESIDENCIA DE LA REPÚBLICA"/>
    <s v="0033 - ECO5RD"/>
    <x v="0"/>
    <x v="0"/>
    <x v="2"/>
    <s v="2.1 - REMUNERACIONES Y CONTRIBUCIONES"/>
    <s v="2.1.2 - SOBRESUELDOS"/>
    <s v="N"/>
    <s v="00 - N/A"/>
    <s v="10 - FONDO GENERAL"/>
    <s v=" "/>
    <s v="99 - MULTIPROVINCIAL"/>
    <n v="40000000"/>
    <n v="50981264.829999998"/>
    <n v="28621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785971.960000001"/>
    <n v="18739074.010000002"/>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10448688.759999996"/>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449695.7899999998"/>
  </r>
  <r>
    <s v="2024"/>
    <x v="0"/>
    <x v="0"/>
    <x v="0"/>
    <x v="0"/>
    <s v="2 - Poder Ejecutivo"/>
    <s v="0201 - PRESIDENCIA DE LA REPÚBLICA"/>
    <s v="0033 - ECO5RD"/>
    <x v="0"/>
    <x v="0"/>
    <x v="2"/>
    <s v="2.2 - CONTRATACIÓN DE SERVICIOS"/>
    <s v="2.2.3 - VIÁTICOS"/>
    <s v="N"/>
    <s v="00 - N/A"/>
    <s v="10 - FONDO GENERAL"/>
    <s v=" "/>
    <s v="99 - MULTIPROVINCIAL"/>
    <n v="3000000"/>
    <n v="21288535"/>
    <n v="17013859.050000001"/>
  </r>
  <r>
    <s v="2024"/>
    <x v="0"/>
    <x v="0"/>
    <x v="0"/>
    <x v="0"/>
    <s v="2 - Poder Ejecutivo"/>
    <s v="0201 - PRESIDENCIA DE LA REPÚBLICA"/>
    <s v="0033 - ECO5RD"/>
    <x v="0"/>
    <x v="0"/>
    <x v="2"/>
    <s v="2.2 - CONTRATACIÓN DE SERVICIOS"/>
    <s v="2.2.4 - TRANSPORTE Y ALMACENAJE"/>
    <s v="N"/>
    <s v="00 - N/A"/>
    <s v="10 - FONDO GENERAL"/>
    <s v=" "/>
    <s v="99 - MULTIPROVINCIAL"/>
    <n v="0"/>
    <n v="560850"/>
    <n v="274757.37"/>
  </r>
  <r>
    <s v="2024"/>
    <x v="0"/>
    <x v="0"/>
    <x v="0"/>
    <x v="0"/>
    <s v="2 - Poder Ejecutivo"/>
    <s v="0201 - PRESIDENCIA DE LA REPÚBLICA"/>
    <s v="0033 - ECO5RD"/>
    <x v="0"/>
    <x v="0"/>
    <x v="2"/>
    <s v="2.2 - CONTRATACIÓN DE SERVICIOS"/>
    <s v="2.2.5 - ALQUILERES Y RENTAS"/>
    <s v="N"/>
    <s v="00 - N/A"/>
    <s v="10 - FONDO GENERAL"/>
    <s v=" "/>
    <s v="99 - MULTIPROVINCIAL"/>
    <n v="27500000"/>
    <n v="37975483.009999998"/>
    <n v="35336709.43"/>
  </r>
  <r>
    <s v="2024"/>
    <x v="0"/>
    <x v="0"/>
    <x v="0"/>
    <x v="0"/>
    <s v="2 - Poder Ejecutivo"/>
    <s v="0201 - PRESIDENCIA DE LA REPÚBLICA"/>
    <s v="0033 - ECO5RD"/>
    <x v="0"/>
    <x v="0"/>
    <x v="2"/>
    <s v="2.2 - CONTRATACIÓN DE SERVICIOS"/>
    <s v="2.2.6 - SEGUROS"/>
    <s v="N"/>
    <s v="00 - N/A"/>
    <s v="10 - FONDO GENERAL"/>
    <s v=" "/>
    <s v="99 - MULTIPROVINCIAL"/>
    <n v="11500000"/>
    <n v="31870000"/>
    <n v="28586624.769999996"/>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2505519.329999998"/>
    <n v="20463497.720000006"/>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10970948.460000001"/>
    <n v="6509329.6499999994"/>
  </r>
  <r>
    <s v="2024"/>
    <x v="0"/>
    <x v="0"/>
    <x v="0"/>
    <x v="0"/>
    <s v="2 - Poder Ejecutivo"/>
    <s v="0201 - PRESIDENCIA DE LA REPÚBLICA"/>
    <s v="0033 - ECO5RD"/>
    <x v="0"/>
    <x v="0"/>
    <x v="2"/>
    <s v="2.2 - CONTRATACIÓN DE SERVICIOS"/>
    <s v="2.2.9 - OTRAS CONTRATACIONES DE SERVICIOS"/>
    <s v="N"/>
    <s v="00 - N/A"/>
    <s v="10 - FONDO GENERAL"/>
    <s v=" "/>
    <s v="99 - MULTIPROVINCIAL"/>
    <n v="0"/>
    <n v="18442275.100000001"/>
    <n v="11819696.859999999"/>
  </r>
  <r>
    <s v="2024"/>
    <x v="0"/>
    <x v="0"/>
    <x v="0"/>
    <x v="0"/>
    <s v="2 - Poder Ejecutivo"/>
    <s v="0201 - PRESIDENCIA DE LA REPÚBLICA"/>
    <s v="0033 - ECO5RD"/>
    <x v="0"/>
    <x v="0"/>
    <x v="2"/>
    <s v="2.3 - MATERIALES Y SUMINISTROS"/>
    <s v="2.3.1 - ALIMENTOS Y PRODUCTOS AGROFORESTALES"/>
    <s v="N"/>
    <s v="00 - N/A"/>
    <s v="10 - FONDO GENERAL"/>
    <s v=" "/>
    <s v="99 - MULTIPROVINCIAL"/>
    <n v="0"/>
    <n v="31649634.759999998"/>
    <n v="30953202.559999999"/>
  </r>
  <r>
    <s v="2024"/>
    <x v="0"/>
    <x v="0"/>
    <x v="0"/>
    <x v="0"/>
    <s v="2 - Poder Ejecutivo"/>
    <s v="0201 - PRESIDENCIA DE LA REPÚBLICA"/>
    <s v="0033 - ECO5RD"/>
    <x v="0"/>
    <x v="0"/>
    <x v="2"/>
    <s v="2.3 - MATERIALES Y SUMINISTROS"/>
    <s v="2.3.2 - TEXTILES Y VESTUARIOS"/>
    <s v="N"/>
    <s v="00 - N/A"/>
    <s v="10 - FONDO GENERAL"/>
    <s v=" "/>
    <s v="99 - MULTIPROVINCIAL"/>
    <n v="0"/>
    <n v="2004029.7800000012"/>
    <n v="1899402.05"/>
  </r>
  <r>
    <s v="2024"/>
    <x v="0"/>
    <x v="0"/>
    <x v="0"/>
    <x v="0"/>
    <s v="2 - Poder Ejecutivo"/>
    <s v="0201 - PRESIDENCIA DE LA REPÚBLICA"/>
    <s v="0033 - ECO5RD"/>
    <x v="0"/>
    <x v="0"/>
    <x v="2"/>
    <s v="2.3 - MATERIALES Y SUMINISTROS"/>
    <s v="2.3.3 - PAPEL, CARTÓN E IMPRESOS"/>
    <s v="N"/>
    <s v="00 - N/A"/>
    <s v="10 - FONDO GENERAL"/>
    <s v=" "/>
    <s v="99 - MULTIPROVINCIAL"/>
    <n v="0"/>
    <n v="434638"/>
    <n v="371002.01999999996"/>
  </r>
  <r>
    <s v="2024"/>
    <x v="0"/>
    <x v="0"/>
    <x v="0"/>
    <x v="0"/>
    <s v="2 - Poder Ejecutivo"/>
    <s v="0201 - PRESIDENCIA DE LA REPÚBLICA"/>
    <s v="0033 - ECO5RD"/>
    <x v="0"/>
    <x v="0"/>
    <x v="2"/>
    <s v="2.3 - MATERIALES Y SUMINISTROS"/>
    <s v="2.3.5 - CUERO, CAUCHO Y PLÁSTICO"/>
    <s v="N"/>
    <s v="00 - N/A"/>
    <s v="10 - FONDO GENERAL"/>
    <s v=" "/>
    <s v="99 - MULTIPROVINCIAL"/>
    <n v="0"/>
    <n v="11060000"/>
    <n v="8050575.8099999996"/>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552141.7899999991"/>
    <n v="3136457.82"/>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3096586.89"/>
    <n v="98334290.050000012"/>
  </r>
  <r>
    <s v="2024"/>
    <x v="0"/>
    <x v="0"/>
    <x v="0"/>
    <x v="0"/>
    <s v="2 - Poder Ejecutivo"/>
    <s v="0201 - PRESIDENCIA DE LA REPÚBLICA"/>
    <s v="0033 - ECO5RD"/>
    <x v="0"/>
    <x v="0"/>
    <x v="2"/>
    <s v="2.3 - MATERIALES Y SUMINISTROS"/>
    <s v="2.3.9 - PRODUCTOS Y ÚTILES VARIOS"/>
    <s v="N"/>
    <s v="00 - N/A"/>
    <s v="10 - FONDO GENERAL"/>
    <s v=" "/>
    <s v="99 - MULTIPROVINCIAL"/>
    <n v="0"/>
    <n v="40896900.049999997"/>
    <n v="21885324.859999996"/>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138260443.1600001"/>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00000002"/>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80000002"/>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60821605.330000013"/>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10544453.09"/>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91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9645378.600000001"/>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4.0000000005"/>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13267637.990000002"/>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62679"/>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5209906.460000001"/>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475170.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585897890.12999988"/>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10427666.67"/>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56154325.41000003"/>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9787448.360000014"/>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590763.8400000003"/>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75307899.120000005"/>
    <n v="66173962.849999994"/>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16974999.259999998"/>
    <n v="9320892.2999999989"/>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6339181.780000001"/>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3638880"/>
    <n v="6772433.3499999996"/>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8667768"/>
    <n v="18410347.670000002"/>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0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71492022.599999994"/>
    <n v="59740452.499999993"/>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19492701"/>
    <n v="15121627.299999999"/>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103908500"/>
    <n v="103492331.59000002"/>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6328815.729999997"/>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49999999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6685769.499999996"/>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4661711.049999997"/>
    <n v="58725445.189999998"/>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61906754"/>
    <n v="27986285.150000002"/>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81630443.210000008"/>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89999997"/>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327078.5999999987"/>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77706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404865"/>
    <n v="6417470.1200000001"/>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7982941"/>
    <n v="5079000.8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5809663.9799999995"/>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895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5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2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3887141"/>
    <n v="694361.27"/>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2980700.0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0000000002"/>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3290240"/>
    <n v="17505608.080000002"/>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2032157.289999992"/>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850517763.6099999"/>
    <n v="634759176.1700002"/>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9568659.23999998"/>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32839536.04999998"/>
    <n v="89015349.4200003"/>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1022157.789999999"/>
    <n v="45023724.319999993"/>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276720.18"/>
    <n v="34354985.410000004"/>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6171663.460000001"/>
    <n v="12033920.950000001"/>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140684"/>
    <n v="47656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26636043.579999998"/>
    <n v="11035253.52"/>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11204352"/>
    <n v="6666135.2199999988"/>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20465645.190000001"/>
    <n v="4841445.1999999993"/>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23234926.86999999"/>
    <n v="6197480.9799999995"/>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496840"/>
    <n v="45653637.579999998"/>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15715592.420000002"/>
    <n v="4469270.3999999994"/>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8583287"/>
    <n v="12472785.080000002"/>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5016516"/>
    <n v="1458123.4900000002"/>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673300"/>
    <n v="16544.25"/>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37717"/>
    <n v="678398.96"/>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1906506.98"/>
    <n v="313189.1200000000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6512937.449999996"/>
    <n v="14347371.350000003"/>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79813707.780000001"/>
    <n v="25252117.500000007"/>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18704143"/>
    <n v="16096626.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2823058"/>
    <n v="2421811.5499999998"/>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471965734.99000001"/>
    <n v="394082772.92999995"/>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052965228.099998"/>
    <n v="17514077743.740009"/>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790184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26308087"/>
    <n v="485206031"/>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8593962.220000006"/>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562228623.8099999"/>
    <n v="2280323257.0300002"/>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302488387.10000002"/>
    <n v="287583876.68000013"/>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130819.92"/>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39060000"/>
    <n v="35536740.019999996"/>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940621.98"/>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293674130.18000001"/>
    <n v="18166046.479999997"/>
  </r>
  <r>
    <s v="2024"/>
    <x v="0"/>
    <x v="0"/>
    <x v="0"/>
    <x v="0"/>
    <s v="2 - Poder Ejecutivo"/>
    <s v="0202 - MINISTERIO DE  INTERIOR Y POLICÍA"/>
    <s v="0001 - POLICIA NACIONAL"/>
    <x v="0"/>
    <x v="1"/>
    <x v="22"/>
    <s v="2.2 - CONTRATACIÓN DE SERVICIOS"/>
    <s v="2.2.6 - SEGUROS"/>
    <s v="N"/>
    <s v="00 - N/A"/>
    <s v="10 - FONDO GENERAL"/>
    <s v=" "/>
    <s v="99 - MULTIPROVINCIAL"/>
    <n v="656400000"/>
    <n v="787704664.15999997"/>
    <n v="787648764.16000009"/>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6643738.740000002"/>
    <n v="7608008.03000000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360882.95999999"/>
    <n v="29348267.410000004"/>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312846.559999999"/>
    <n v="14267266.1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250237114.28999999"/>
    <n v="165913801.08000001"/>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21328605.40000021"/>
    <n v="585915692.8900001"/>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1"/>
    <n v="10908107.25"/>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476594.1800000002"/>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45307.079999998"/>
    <n v="28194501.949999999"/>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8844596.699999999"/>
    <n v="13350847.280000001"/>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225163159.27"/>
    <n v="1084624634.8199999"/>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335806625.3199997"/>
    <n v="948549752.64000058"/>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17008206.39999998"/>
    <n v="563722026.34000003"/>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50648160"/>
    <n v="693025298.98000002"/>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203144921.34999999"/>
    <n v="191954286.06"/>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84191584.19999999"/>
    <n v="169041658.69999999"/>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83861027.25"/>
    <n v="74849931.439999968"/>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856406.799999997"/>
    <n v="82701232.199999988"/>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6930880.289999992"/>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18135.63"/>
    <n v="3830450.2699999977"/>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10 - FONDO GENERAL"/>
    <s v=" "/>
    <s v="99 - MULTIPROVINCIAL"/>
    <n v="0"/>
    <n v="1500000"/>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2535906.510000005"/>
    <n v="451993.52999999997"/>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99881775.400000006"/>
    <n v="41866477.289999984"/>
  </r>
  <r>
    <s v="2024"/>
    <x v="0"/>
    <x v="0"/>
    <x v="0"/>
    <x v="0"/>
    <s v="2 - Poder Ejecutivo"/>
    <s v="0202 - MINISTERIO DE  INTERIOR Y POLICÍA"/>
    <s v="0002 - DIRECCIÓN GENERAL DE MIGRACIÓN"/>
    <x v="0"/>
    <x v="1"/>
    <x v="23"/>
    <s v="2.2 - CONTRATACIÓN DE SERVICIOS"/>
    <s v="2.2.6 - SEGUROS"/>
    <s v="N"/>
    <s v="00 - N/A"/>
    <s v="10 - FONDO GENERAL"/>
    <s v=" "/>
    <s v="99 - MULTIPROVINCIAL"/>
    <n v="0"/>
    <n v="28300000"/>
    <n v="1933105.59"/>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8284853.509999998"/>
    <n v="18284853.509999998"/>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3826003"/>
    <n v="70928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39156.359999985"/>
    <n v="53267311.089999989"/>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9819391.8000000007"/>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839928.150000006"/>
    <n v="820626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7"/>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248289.09"/>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681627.65"/>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779947"/>
    <n v="67998.209999999992"/>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0315517.59"/>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837139.9100000001"/>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200063"/>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9"/>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7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5788"/>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391818.819999999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9227.6"/>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2452286.880000003"/>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3"/>
    <n v="10688029.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21885669.27000001"/>
    <n v="100127121.83000007"/>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83824683.310000002"/>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721733.6800000006"/>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52681.8"/>
    <n v="237548.59999999998"/>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4898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853361"/>
    <n v="798359.67999999993"/>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2612906"/>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29982638.940000057"/>
    <n v="1242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762854.16"/>
    <n v="1611820.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5247338.1"/>
    <n v="14155997.860000001"/>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086861.6200000001"/>
    <n v="5613361.5"/>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1969395.9"/>
    <n v="723505.20000000007"/>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261159.3399999999"/>
    <n v="1188033.33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5209359.58"/>
    <n v="15209356.6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434292.0300000003"/>
    <n v="5856892.8200000003"/>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0"/>
    <n v="0"/>
  </r>
  <r>
    <s v="2024"/>
    <x v="0"/>
    <x v="0"/>
    <x v="0"/>
    <x v="0"/>
    <s v="2 - Poder Ejecutivo"/>
    <s v="0202 - MINISTERIO DE  INTERIOR Y POLICÍA"/>
    <s v="0003 - INSTITUTO NACIONAL DE MIGRACION"/>
    <x v="0"/>
    <x v="0"/>
    <x v="2"/>
    <s v="2.1 - REMUNERACIONES Y CONTRIBUCIONES"/>
    <s v="2.1.1 - REMUNERACIONES"/>
    <s v="N"/>
    <s v="00 - N/A"/>
    <s v="70 - DONACION EXTERNA"/>
    <s v=" "/>
    <s v="99 - MULTIPROVINCIAL"/>
    <n v="0"/>
    <n v="0"/>
    <n v="0"/>
  </r>
  <r>
    <s v="2024"/>
    <x v="0"/>
    <x v="0"/>
    <x v="0"/>
    <x v="0"/>
    <s v="2 - Poder Ejecutivo"/>
    <s v="0202 - MINISTERIO DE  INTERIOR Y POLICÍA"/>
    <s v="0003 - INSTITUTO NACIONAL DE MIGRACION"/>
    <x v="0"/>
    <x v="0"/>
    <x v="2"/>
    <s v="2.1 - REMUNERACIONES Y CONTRIBUCIONES"/>
    <s v="2.1.5 - CONTRIBUCIONES A LA SEGURIDAD SOCIAL"/>
    <s v="N"/>
    <s v="00 - N/A"/>
    <s v="70 - DONACION EXTERNA"/>
    <s v=" "/>
    <s v="99 - MULTIPROVINCIAL"/>
    <n v="0"/>
    <n v="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1915"/>
    <n v="0"/>
  </r>
  <r>
    <s v="2024"/>
    <x v="0"/>
    <x v="0"/>
    <x v="0"/>
    <x v="0"/>
    <s v="2 - Poder Ejecutivo"/>
    <s v="0202 - MINISTERIO DE  INTERIOR Y POLICÍA"/>
    <s v="0003 - INSTITUTO NACIONAL DE MIGRACION"/>
    <x v="0"/>
    <x v="0"/>
    <x v="2"/>
    <s v="2.2 - CONTRATACIÓN DE SERVICIOS"/>
    <s v="2.2.2 - PUBLICIDAD, IMPRESIÓN Y ENCUADERNACIÓN"/>
    <s v="N"/>
    <s v="00 - N/A"/>
    <s v="70 - DONACION EXTERNA"/>
    <s v=" "/>
    <s v="99 - MULTIPROVINCIAL"/>
    <n v="0"/>
    <n v="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5 - ALQUILERES Y RENTAS"/>
    <s v="N"/>
    <s v="00 - N/A"/>
    <s v="70 - DONACION EXTERNA"/>
    <s v=" "/>
    <s v="99 - MULTIPROVINCIAL"/>
    <n v="0"/>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32319.99000000022"/>
    <n v="679919.99"/>
  </r>
  <r>
    <s v="2024"/>
    <x v="0"/>
    <x v="0"/>
    <x v="0"/>
    <x v="0"/>
    <s v="2 - Poder Ejecutivo"/>
    <s v="0202 - MINISTERIO DE  INTERIOR Y POLICÍA"/>
    <s v="0003 - INSTITUTO NACIONAL DE MIGRACION"/>
    <x v="0"/>
    <x v="0"/>
    <x v="2"/>
    <s v="2.2 - CONTRATACIÓN DE SERVICIOS"/>
    <s v="2.2.8 - OTROS SERVICIOS NO INCLUIDOS EN CONCEPTOS ANTERIORES"/>
    <s v="N"/>
    <s v="00 - N/A"/>
    <s v="70 - DONACION EXTERNA"/>
    <s v=" "/>
    <s v="99 - MULTIPROVINCIAL"/>
    <n v="0"/>
    <n v="0"/>
    <n v="0"/>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89999999991"/>
  </r>
  <r>
    <s v="2024"/>
    <x v="0"/>
    <x v="0"/>
    <x v="0"/>
    <x v="0"/>
    <s v="2 - Poder Ejecutivo"/>
    <s v="0202 - MINISTERIO DE  INTERIOR Y POLICÍA"/>
    <s v="0003 - INSTITUTO NACIONAL DE MIGRACION"/>
    <x v="0"/>
    <x v="0"/>
    <x v="2"/>
    <s v="2.2 - CONTRATACIÓN DE SERVICIOS"/>
    <s v="2.2.9 - OTRAS CONTRATACIONES DE SERVICIOS"/>
    <s v="N"/>
    <s v="00 - N/A"/>
    <s v="70 - DONACION EXTERNA"/>
    <s v=" "/>
    <s v="99 - MULTIPROVINCIAL"/>
    <n v="0"/>
    <n v="0"/>
    <n v="0"/>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545774.259999998"/>
    <n v="45924782.149999999"/>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435057.35"/>
    <n v="10223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764020.4000000004"/>
    <n v="6220338.0099999988"/>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0999999998"/>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398588.12"/>
    <n v="4205129.57"/>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17277.52"/>
    <n v="1296528.6200000001"/>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2604021.9899999998"/>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529834.83000000007"/>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8053185.1399999997"/>
    <n v="7377093.0700000031"/>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519623.3299999991"/>
    <n v="4028770.0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38089.6800000004"/>
    <n v="1070896.6299999999"/>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7850785.6500000004"/>
    <n v="7186884.2699999977"/>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2127514.65000001"/>
    <n v="18937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259382.3"/>
    <n v="3961402.9999999995"/>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311967.09999999998"/>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395656.96000000002"/>
    <n v="273715.96000000002"/>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15475.98000000045"/>
    <n v="759293.9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85889.84"/>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50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746.06"/>
    <n v="2177642.38"/>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623723.27"/>
    <n v="9600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6900652"/>
    <n v="87802647.63000001"/>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3701562"/>
    <n v="12451510.630000003"/>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2142542.2999999993"/>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142943"/>
    <n v="71698.399999999994"/>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5000"/>
    <n v="17982.5"/>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2580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546427"/>
    <n v="878254.6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8848.29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841182"/>
    <n v="14407508.530000001"/>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620000"/>
    <n v="2015278.31"/>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1000000002"/>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90326.57999999984"/>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322900"/>
    <n v="929043.45999999985"/>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764912"/>
    <n v="10033191.920000002"/>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412709"/>
    <n v="2325444.5499999998"/>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262050.80000001"/>
    <n v="322984618.62"/>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3096200"/>
    <n v="207606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7610960.399999999"/>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59626"/>
    <n v="13972009.250000002"/>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20549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7749304"/>
    <n v="7293803.9000000004"/>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8434300"/>
    <n v="1767861.95"/>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7972729"/>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331177"/>
    <n v="3058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646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931948"/>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4534070"/>
    <n v="27551971.390000001"/>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8310661"/>
    <n v="6418197.1200000001"/>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815933"/>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33380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68779.5"/>
    <n v="327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880499.5"/>
    <n v="44980497.399999999"/>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58767865"/>
    <n v="7733262.2700000005"/>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8083726.479999997"/>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601109.8000000007"/>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521882.75"/>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12250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390613.11"/>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2603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388000"/>
    <n v="10228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5367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0999999"/>
    <n v="769189329.47999954"/>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9"/>
    <n v="52085444.739999995"/>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7522947.240000002"/>
    <n v="36159629.490000017"/>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8451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6996683.170000002"/>
    <n v="15516763.849999998"/>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5994907.620000001"/>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44431818.530000001"/>
    <n v="22415048.879999999"/>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2391202.7000000002"/>
    <n v="1908961.3600000006"/>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364478.4"/>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0151024.850000001"/>
    <n v="24711317.450000003"/>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40621115.739999995"/>
    <n v="28483372.75"/>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4842244.4499999993"/>
    <n v="2988655.2100000004"/>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14563395.82"/>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3220121.4900000007"/>
    <n v="1658377.7700000003"/>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29770404.45"/>
    <n v="120552666.25"/>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74929507.249999985"/>
    <n v="51824244.919999994"/>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33567032.68"/>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791692.9399999985"/>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420519.55"/>
    <n v="1403519.4000000001"/>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98343.58000000007"/>
    <n v="695659.88"/>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723610"/>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192256.42"/>
    <n v="82700.539999999994"/>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4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83976.8600000003"/>
    <n v="3568889.1"/>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
    <n v="119052.4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660180"/>
    <n v="648933.5"/>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4934.2"/>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136198"/>
    <n v="4543088.9399999995"/>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2914804.45"/>
    <n v="2384667.5299999998"/>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2804518.800000003"/>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819299.3399999999"/>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598904.66"/>
    <n v="451737.69"/>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20603.919999999998"/>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97191.580000000075"/>
    <n v="54823.1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52443"/>
    <n v="1817513.63"/>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22112.64"/>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6486.070000000007"/>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426783.7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94794.15"/>
    <n v="589208.1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2682159.240000002"/>
    <n v="48033661.239999987"/>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8545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97525.7599999998"/>
    <n v="1171059.8800000001"/>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346140.8499999999"/>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207858.03999999998"/>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318000"/>
    <n v="239689.2"/>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52651.049999999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495846"/>
    <n v="12685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160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43726.6000000001"/>
    <n v="831195.6"/>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235103.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51614.54000000004"/>
    <n v="364648.48"/>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50172"/>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94540.160000000003"/>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299999999996"/>
    <n v="33060.0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39532.4000000004"/>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50324.04"/>
    <n v="1085286.3399999999"/>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11808655.48"/>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647885.5300000005"/>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1007867.92"/>
    <n v="986289.14999999991"/>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52476.08"/>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833769.22"/>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669959352.68999994"/>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54564521.160000004"/>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3039348.8"/>
    <n v="2221776.4"/>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23860.6"/>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60930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4114219"/>
    <n v="3339034.8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666638.02"/>
    <n v="88352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8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4341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3601762.260000002"/>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1748375"/>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736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3227086.44"/>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1060338"/>
    <n v="649208.15"/>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8546789.239999998"/>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10314875"/>
    <n v="2133229"/>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1217204"/>
    <n v="969354.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32511287.460000005"/>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86200.400000002"/>
    <n v="22749974.32"/>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3122584.640000004"/>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46790319.859999992"/>
    <n v="30328387.619999997"/>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8287333.329999998"/>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709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495295"/>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607526.28"/>
    <n v="1403777.79"/>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61154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036885.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8984294.6600000001"/>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256309.5499999998"/>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8"/>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2133205"/>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2039729.3"/>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33795"/>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268182"/>
    <n v="15925615.999999998"/>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81500"/>
    <n v="2257497.0300000003"/>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957000"/>
    <n v="850610.64"/>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17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55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840277.5"/>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37224.06"/>
    <n v="148410.47"/>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60753"/>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504008.1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120125.94"/>
    <n v="108416.31999999999"/>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86162.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76970"/>
    <n v="503791.49"/>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14151974.9899988"/>
    <n v="5399252449.829999"/>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86185611.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6312976.02999997"/>
    <n v="390395301.58999991"/>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86478236.430000007"/>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4133097.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85097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968829.6799999988"/>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3154794.67"/>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698141"/>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37840845.009999998"/>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6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13030649.599999979"/>
    <n v="8652546.5"/>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13134514.949999999"/>
    <n v="7152240.4800000004"/>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31431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090339"/>
    <n v="221491585.30999997"/>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66886.7999999998"/>
    <n v="192621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64091995.539999999"/>
    <n v="51977500.539999999"/>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7666549.349999999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8723274.2899999991"/>
    <n v="6522172.1299999999"/>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2021167.96"/>
    <n v="1702393.0699999998"/>
  </r>
  <r>
    <s v="2024"/>
    <x v="0"/>
    <x v="0"/>
    <x v="0"/>
    <x v="0"/>
    <s v="2 - Poder Ejecutivo"/>
    <s v="0203 - MINISTERIO DE DEFENSA"/>
    <s v="0001 - ARMADA DE LA REPUBLICA DOMINICANA"/>
    <x v="0"/>
    <x v="7"/>
    <x v="29"/>
    <s v="2.3 - MATERIALES Y SUMINISTROS"/>
    <s v="2.3.4 - PRODUCTOS FARMACÉUTICOS"/>
    <s v="N"/>
    <s v="00 - N/A"/>
    <s v="10 - FONDO GENERAL"/>
    <s v=" "/>
    <s v="99 - MULTIPROVINCIAL"/>
    <n v="0"/>
    <n v="56700"/>
    <n v="0"/>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6146782.9100000001"/>
    <n v="2950468.97"/>
  </r>
  <r>
    <s v="2024"/>
    <x v="0"/>
    <x v="0"/>
    <x v="0"/>
    <x v="0"/>
    <s v="2 - Poder Ejecutivo"/>
    <s v="0203 - MINISTERIO DE DEFENSA"/>
    <s v="0001 - ARMADA DE LA REPUBLICA DOMINICANA"/>
    <x v="0"/>
    <x v="7"/>
    <x v="29"/>
    <s v="2.3 - MATERIALES Y SUMINISTROS"/>
    <s v="2.3.5 - CUERO, CAUCHO Y PLÁSTICO"/>
    <s v="N"/>
    <s v="00 - N/A"/>
    <s v="20 - FONDOS CON DESTINO ESPECÍFICO"/>
    <s v=" "/>
    <s v="99 - MULTIPROVINCIAL"/>
    <n v="0"/>
    <n v="2001327.5"/>
    <n v="0"/>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8041380.3099999996"/>
    <n v="3130725.190000000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1733570.6500000001"/>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61473608.81"/>
    <n v="303690879.28000015"/>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10800461.729999999"/>
    <n v="154318.67000000001"/>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90278563.560000002"/>
    <n v="41502483.840000011"/>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14131719.02"/>
    <n v="5219291.3699999992"/>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31186972.72000003"/>
    <n v="302823206.57999998"/>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4589992"/>
    <n v="4037570.2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6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99993.2"/>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9685995.8200000003"/>
    <n v="8759470.3899999987"/>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68830.88"/>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5850628.0999999996"/>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20374625.31999999"/>
    <n v="294321261.31000006"/>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4333738.75"/>
  </r>
  <r>
    <s v="2024"/>
    <x v="0"/>
    <x v="0"/>
    <x v="0"/>
    <x v="0"/>
    <s v="2 - Poder Ejecutivo"/>
    <s v="0203 - MINISTERIO DE DEFENSA"/>
    <s v="0001 - ARMADA DE LA REPUBLICA DOMINICANA"/>
    <x v="2"/>
    <x v="10"/>
    <x v="30"/>
    <s v="2.3 - MATERIALES Y SUMINISTROS"/>
    <s v="2.3.1 - ALIMENTOS Y PRODUCTOS AGROFORESTALES"/>
    <s v="N"/>
    <s v="00 - N/A"/>
    <s v="10 - FONDO GENERAL"/>
    <s v=" "/>
    <s v="99 - MULTIPROVINCIAL"/>
    <n v="0"/>
    <n v="200000"/>
    <n v="0"/>
  </r>
  <r>
    <s v="2024"/>
    <x v="0"/>
    <x v="0"/>
    <x v="0"/>
    <x v="0"/>
    <s v="2 - Poder Ejecutivo"/>
    <s v="0203 - MINISTERIO DE DEFENSA"/>
    <s v="0001 - ARMADA DE LA REPUBLICA DOMINICANA"/>
    <x v="2"/>
    <x v="10"/>
    <x v="30"/>
    <s v="2.3 - MATERIALES Y SUMINISTROS"/>
    <s v="2.3.2 - TEXTILES Y VESTUARIOS"/>
    <s v="N"/>
    <s v="00 - N/A"/>
    <s v="10 - FONDO GENERAL"/>
    <s v=" "/>
    <s v="99 - MULTIPROVINCIAL"/>
    <n v="0"/>
    <n v="1200000"/>
    <n v="0"/>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41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4910359392.8000002"/>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26604379.66"/>
    <n v="9372535611.4400005"/>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71292602.59999996"/>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4000003"/>
    <n v="584203308.30000007"/>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3000002"/>
    <n v="276693402.91000003"/>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3113845.51999998"/>
    <n v="661916182.37"/>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949263"/>
    <n v="180031513.78000012"/>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32980233.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4110581.8200000003"/>
    <n v="4108958.6999999997"/>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2094391.44"/>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0404432.34"/>
    <n v="97320868.710000008"/>
  </r>
  <r>
    <s v="2024"/>
    <x v="0"/>
    <x v="0"/>
    <x v="0"/>
    <x v="0"/>
    <s v="2 - Poder Ejecutivo"/>
    <s v="0203 - MINISTERIO DE DEFENSA"/>
    <s v="0001 - EJERCITO DE LA REPUBLICA DOMINICANA"/>
    <x v="0"/>
    <x v="7"/>
    <x v="29"/>
    <s v="2.2 - CONTRATACIÓN DE SERVICIOS"/>
    <s v="2.2.6 - SEGUROS"/>
    <s v="N"/>
    <s v="00 - N/A"/>
    <s v="10 - FONDO GENERAL"/>
    <s v=" "/>
    <s v="99 - MULTIPROVINCIAL"/>
    <n v="0"/>
    <n v="934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44506.22"/>
    <n v="43583.65"/>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5015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1150120.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8 - OTROS SERVICIOS NO INCLUIDOS EN CONCEPTOS ANTERIORES"/>
    <s v="N"/>
    <s v="00 - N/A"/>
    <s v="20 - FONDOS CON DESTINO ESPECÍFICO"/>
    <s v=" "/>
    <s v="01 - DISTRITO NACIONAL"/>
    <n v="0"/>
    <n v="3719.88"/>
    <n v="3621.78"/>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804149.28"/>
    <n v="38940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305753677"/>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11659097.02000001"/>
    <n v="195524144.02000004"/>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6514641.7799999993"/>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200120632.17000002"/>
    <n v="191152770.69"/>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7133860.3100000005"/>
    <n v="963257.6"/>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2609577.82"/>
  </r>
  <r>
    <s v="2024"/>
    <x v="0"/>
    <x v="0"/>
    <x v="0"/>
    <x v="0"/>
    <s v="2 - Poder Ejecutivo"/>
    <s v="0203 - MINISTERIO DE DEFENSA"/>
    <s v="0001 - EJERCITO DE LA REPUBLICA DOMINICANA"/>
    <x v="0"/>
    <x v="7"/>
    <x v="29"/>
    <s v="2.3 - MATERIALES Y SUMINISTROS"/>
    <s v="2.3.3 - PAPEL, CARTÓN E IMPRESOS"/>
    <s v="N"/>
    <s v="00 - N/A"/>
    <s v="20 - FONDOS CON DESTINO ESPECÍFICO"/>
    <s v=" "/>
    <s v="01 - DISTRITO NACIONAL"/>
    <n v="0"/>
    <n v="1653246"/>
    <n v="2124"/>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753437.87999999989"/>
    <n v="740186"/>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10466652.569999998"/>
    <n v="8966651.6099999994"/>
  </r>
  <r>
    <s v="2024"/>
    <x v="0"/>
    <x v="0"/>
    <x v="0"/>
    <x v="0"/>
    <s v="2 - Poder Ejecutivo"/>
    <s v="0203 - MINISTERIO DE DEFENSA"/>
    <s v="0001 - EJERCITO DE LA REPUBLICA DOMINICANA"/>
    <x v="0"/>
    <x v="7"/>
    <x v="29"/>
    <s v="2.3 - MATERIALES Y SUMINISTROS"/>
    <s v="2.3.5 - CUERO, CAUCHO Y PLÁSTICO"/>
    <s v="N"/>
    <s v="00 - N/A"/>
    <s v="20 - FONDOS CON DESTINO ESPECÍFICO"/>
    <s v=" "/>
    <s v="01 - DISTRITO NACIONAL"/>
    <n v="0"/>
    <n v="1705097.64"/>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345261.6500000004"/>
    <n v="9137099.1699999981"/>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1292897.9000000001"/>
    <n v="1290512.8999999999"/>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47468939.69000001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655789.94"/>
    <n v="115873424.27999999"/>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5052409.42"/>
    <n v="3244386.87"/>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81453298.18000001"/>
    <n v="167947942.84"/>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2680026.950000001"/>
    <n v="8245056.6999999983"/>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59162138.1300001"/>
    <n v="7397013169.7299986"/>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92072384"/>
    <n v="357924989.75"/>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20227486.08999997"/>
    <n v="475759086.11000007"/>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6415434"/>
    <n v="196559112.82000002"/>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997744.14"/>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62587128.849999994"/>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2199000"/>
    <n v="9196711.1099999994"/>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5633342.5700000003"/>
    <n v="1924147.53"/>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3192494.0300000003"/>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5367045"/>
    <n v="248019941.38"/>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39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911214.72"/>
    <n v="223718271.57999998"/>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4274972.8499999996"/>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87058.02"/>
    <n v="13857693.209999997"/>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69999994"/>
    <n v="60291017.070000015"/>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5141548.9000000004"/>
    <n v="3124788.5999999996"/>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79999999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5327520.5600000005"/>
    <n v="2864890.1900000004"/>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10218659.360000001"/>
    <n v="7999983.2499999981"/>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447183.28"/>
    <n v="1161193.2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2"/>
    <n v="36462480.42999999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52482384.85000002"/>
    <n v="223766316.41000006"/>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299999997"/>
    <n v="33877604.75"/>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24297616.600000001"/>
    <n v="12047877.979999997"/>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1484487.19000018"/>
    <n v="90575750.170000017"/>
  </r>
  <r>
    <s v="2024"/>
    <x v="0"/>
    <x v="0"/>
    <x v="0"/>
    <x v="0"/>
    <s v="2 - Poder Ejecutivo"/>
    <s v="0203 - MINISTERIO DE DEFENSA"/>
    <s v="0001 - MINISTERIO DE DEFENSA"/>
    <x v="0"/>
    <x v="7"/>
    <x v="29"/>
    <s v="2.1 - REMUNERACIONES Y CONTRIBUCIONES"/>
    <s v="2.1.1 - REMUNERACIONES"/>
    <s v="N"/>
    <s v="00 - N/A"/>
    <s v="10 - FONDO GENERAL"/>
    <s v=" "/>
    <s v="99 - MULTIPROVINCIAL"/>
    <n v="1444648774"/>
    <n v="1399237467"/>
    <n v="1173745667.6600001"/>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0"/>
    <n v="0"/>
  </r>
  <r>
    <s v="2024"/>
    <x v="0"/>
    <x v="0"/>
    <x v="0"/>
    <x v="0"/>
    <s v="2 - Poder Ejecutivo"/>
    <s v="0203 - MINISTERIO DE DEFENSA"/>
    <s v="0001 - MINISTERIO DE DEFENSA"/>
    <x v="0"/>
    <x v="7"/>
    <x v="29"/>
    <s v="2.1 - REMUNERACIONES Y CONTRIBUCIONES"/>
    <s v="2.1.2 - SOBRESUELDOS"/>
    <s v="N"/>
    <s v="00 - N/A"/>
    <s v="10 - FONDO GENERAL"/>
    <s v=" "/>
    <s v="99 - MULTIPROVINCIAL"/>
    <n v="36715695"/>
    <n v="193963695"/>
    <n v="16868348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1531972.700000003"/>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40421060.10999998"/>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2870000"/>
    <n v="1598824.6"/>
  </r>
  <r>
    <s v="2024"/>
    <x v="0"/>
    <x v="0"/>
    <x v="0"/>
    <x v="0"/>
    <s v="2 - Poder Ejecutivo"/>
    <s v="0203 - MINISTERIO DE DEFENSA"/>
    <s v="0001 - MINISTERIO DE DEFENSA"/>
    <x v="0"/>
    <x v="7"/>
    <x v="29"/>
    <s v="2.2 - CONTRATACIÓN DE SERVICIOS"/>
    <s v="2.2.3 - VIÁTICOS"/>
    <s v="N"/>
    <s v="00 - N/A"/>
    <s v="10 - FONDO GENERAL"/>
    <s v=" "/>
    <s v="99 - MULTIPROVINCIAL"/>
    <n v="97346356"/>
    <n v="154026356"/>
    <n v="141057971.28"/>
  </r>
  <r>
    <s v="2024"/>
    <x v="0"/>
    <x v="0"/>
    <x v="0"/>
    <x v="0"/>
    <s v="2 - Poder Ejecutivo"/>
    <s v="0203 - MINISTERIO DE DEFENSA"/>
    <s v="0001 - MINISTERIO DE DEFENSA"/>
    <x v="0"/>
    <x v="7"/>
    <x v="29"/>
    <s v="2.2 - CONTRATACIÓN DE SERVICIOS"/>
    <s v="2.2.4 - TRANSPORTE Y ALMACENAJE"/>
    <s v="N"/>
    <s v="00 - N/A"/>
    <s v="10 - FONDO GENERAL"/>
    <s v=" "/>
    <s v="99 - MULTIPROVINCIAL"/>
    <n v="20559220"/>
    <n v="17357237"/>
    <n v="12170503.049999999"/>
  </r>
  <r>
    <s v="2024"/>
    <x v="0"/>
    <x v="0"/>
    <x v="0"/>
    <x v="0"/>
    <s v="2 - Poder Ejecutivo"/>
    <s v="0203 - MINISTERIO DE DEFENSA"/>
    <s v="0001 - MINISTERIO DE DEFENSA"/>
    <x v="0"/>
    <x v="7"/>
    <x v="29"/>
    <s v="2.2 - CONTRATACIÓN DE SERVICIOS"/>
    <s v="2.2.5 - ALQUILERES Y RENTAS"/>
    <s v="N"/>
    <s v="00 - N/A"/>
    <s v="10 - FONDO GENERAL"/>
    <s v=" "/>
    <s v="99 - MULTIPROVINCIAL"/>
    <n v="86806457"/>
    <n v="74604476"/>
    <n v="53376682.589999974"/>
  </r>
  <r>
    <s v="2024"/>
    <x v="0"/>
    <x v="0"/>
    <x v="0"/>
    <x v="0"/>
    <s v="2 - Poder Ejecutivo"/>
    <s v="0203 - MINISTERIO DE DEFENSA"/>
    <s v="0001 - MINISTERIO DE DEFENSA"/>
    <x v="0"/>
    <x v="7"/>
    <x v="29"/>
    <s v="2.2 - CONTRATACIÓN DE SERVICIOS"/>
    <s v="2.2.6 - SEGUROS"/>
    <s v="N"/>
    <s v="00 - N/A"/>
    <s v="10 - FONDO GENERAL"/>
    <s v=" "/>
    <s v="99 - MULTIPROVINCIAL"/>
    <n v="420706000"/>
    <n v="33035775"/>
    <n v="24254875.749999996"/>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6661558"/>
    <n v="79495927.310000002"/>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522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52045740"/>
    <n v="31328186.770000007"/>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24872946"/>
    <n v="117969078.55999999"/>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17380816"/>
    <n v="171989553.65000004"/>
  </r>
  <r>
    <s v="2024"/>
    <x v="0"/>
    <x v="0"/>
    <x v="0"/>
    <x v="0"/>
    <s v="2 - Poder Ejecutivo"/>
    <s v="0203 - MINISTERIO DE DEFENSA"/>
    <s v="0001 - MINISTERIO DE DEFENSA"/>
    <x v="0"/>
    <x v="7"/>
    <x v="29"/>
    <s v="2.3 - MATERIALES Y SUMINISTROS"/>
    <s v="2.3.1 - ALIMENTOS Y PRODUCTOS AGROFORESTALES"/>
    <s v="N"/>
    <s v="00 - N/A"/>
    <s v="20 - FONDOS CON DESTINO ESPECÍFICO"/>
    <s v=" "/>
    <s v="99 - MULTIPROVINCIAL"/>
    <n v="0"/>
    <n v="116200"/>
    <n v="0"/>
  </r>
  <r>
    <s v="2024"/>
    <x v="0"/>
    <x v="0"/>
    <x v="0"/>
    <x v="0"/>
    <s v="2 - Poder Ejecutivo"/>
    <s v="0203 - MINISTERIO DE DEFENSA"/>
    <s v="0001 - MINISTERIO DE DEFENSA"/>
    <x v="0"/>
    <x v="7"/>
    <x v="29"/>
    <s v="2.3 - MATERIALES Y SUMINISTROS"/>
    <s v="2.3.2 - TEXTILES Y VESTUARIOS"/>
    <s v="N"/>
    <s v="00 - N/A"/>
    <s v="10 - FONDO GENERAL"/>
    <s v=" "/>
    <s v="99 - MULTIPROVINCIAL"/>
    <n v="70420958"/>
    <n v="526728682"/>
    <n v="382847682.19999987"/>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787295"/>
    <n v="390294.92000000004"/>
  </r>
  <r>
    <s v="2024"/>
    <x v="0"/>
    <x v="0"/>
    <x v="0"/>
    <x v="0"/>
    <s v="2 - Poder Ejecutivo"/>
    <s v="0203 - MINISTERIO DE DEFENSA"/>
    <s v="0001 - MINISTERIO DE DEFENSA"/>
    <x v="0"/>
    <x v="7"/>
    <x v="29"/>
    <s v="2.3 - MATERIALES Y SUMINISTROS"/>
    <s v="2.3.3 - PAPEL, CARTÓN E IMPRESOS"/>
    <s v="N"/>
    <s v="00 - N/A"/>
    <s v="10 - FONDO GENERAL"/>
    <s v=" "/>
    <s v="99 - MULTIPROVINCIAL"/>
    <n v="33401769"/>
    <n v="12756769"/>
    <n v="9070080.3299999982"/>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5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7101121.1399999997"/>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6253102"/>
    <n v="4920947.6600000011"/>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6348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6513188"/>
    <n v="5122948.1199999982"/>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1148157"/>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0"/>
    <n v="218494703.94000012"/>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106884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38457188"/>
    <n v="98920197.900000036"/>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732524"/>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34875153.640000001"/>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1002351.37"/>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960407.83"/>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305856"/>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2390679.5600000005"/>
    <n v="2288356.33"/>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2.3283064365386963E-10"/>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4736712.779999999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3036947.2"/>
    <n v="2780009.2"/>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2303789.7400000002"/>
    <n v="1510258.99"/>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1199879"/>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757162.37999999989"/>
    <n v="281872.75000000006"/>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867852.1999999993"/>
    <n v="6541681.4699999988"/>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770200"/>
    <n v="7154446.2100000028"/>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2721583.8599999994"/>
    <n v="1954078.9300000004"/>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16114.549999997"/>
    <n v="31030564.199999988"/>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508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77357.45"/>
    <n v="1065031.83"/>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569958.45"/>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6"/>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3882794.09"/>
    <n v="3764544.09"/>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07982.2"/>
    <n v="902048.54999999993"/>
  </r>
  <r>
    <s v="2024"/>
    <x v="0"/>
    <x v="0"/>
    <x v="0"/>
    <x v="0"/>
    <s v="2 - Poder Ejecutivo"/>
    <s v="0203 - MINISTERIO DE DEFENSA"/>
    <s v="0002 - DIRECCION GENERAL DE DRAGAS, PRESAS Y BALIZAMIENTO, M.G"/>
    <x v="0"/>
    <x v="7"/>
    <x v="29"/>
    <s v="2.3 - MATERIALES Y SUMINISTROS"/>
    <s v="2.3.2 - TEXTILES Y VESTUARIOS"/>
    <s v="N"/>
    <s v="00 - N/A"/>
    <s v="20 - FONDOS CON DESTINO ESPECÍFICO"/>
    <s v=" "/>
    <s v="99 - MULTIPROVINCIAL"/>
    <n v="0"/>
    <n v="105126.5"/>
    <n v="105102.6"/>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399999999"/>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000000004"/>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824784.2000000002"/>
    <n v="1721428.4599999997"/>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7397.950000003"/>
    <n v="24008037.019999996"/>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356730.23000000004"/>
    <n v="342932.57"/>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979978.58"/>
    <n v="3509849.52"/>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344751.22"/>
    <n v="344122.22"/>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318088330.56999993"/>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9110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4561014.010000002"/>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2270664"/>
    <n v="32270661.68"/>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551073"/>
    <n v="484343.7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335960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8165250"/>
    <n v="2178368.2599999998"/>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6011950"/>
    <n v="5661949.63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7814098"/>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1541902"/>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2552033"/>
    <n v="1313511.01"/>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26"/>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7893591"/>
    <n v="818005.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99712306"/>
    <n v="84550654.689999998"/>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349747"/>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9532861"/>
    <n v="6021550.3300000019"/>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317892"/>
    <n v="317892"/>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3363593"/>
    <n v="2550123.0299999998"/>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77251"/>
    <n v="77250.31"/>
  </r>
  <r>
    <s v="2024"/>
    <x v="0"/>
    <x v="0"/>
    <x v="0"/>
    <x v="0"/>
    <s v="2 - Poder Ejecutivo"/>
    <s v="0203 - MINISTERIO DE DEFENSA"/>
    <s v="0002 - DIRECCION GENERAL DE ESCUELAS VOCACIONALES"/>
    <x v="2"/>
    <x v="10"/>
    <x v="31"/>
    <s v="2.3 - MATERIALES Y SUMINISTROS"/>
    <s v="2.3.4 - PRODUCTOS FARMACÉUTICOS"/>
    <s v="N"/>
    <s v="00 - N/A"/>
    <s v="20 - FONDOS CON DESTINO ESPECÍFICO"/>
    <s v=" "/>
    <s v="99 - MULTIPROVINCIAL"/>
    <n v="0"/>
    <n v="3776"/>
    <n v="0"/>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976119"/>
    <n v="1462251.31"/>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353"/>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3049202"/>
    <n v="2961984.2799999993"/>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199376.4"/>
    <n v="131655.8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8884295"/>
    <n v="34706626.509999998"/>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680617.6"/>
    <n v="369769.17000000004"/>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20848973"/>
    <n v="17043347.949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938793"/>
    <n v="92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21607749.989999998"/>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210735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629789.5999999999"/>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3510374"/>
    <n v="11450532.940000003"/>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771246"/>
    <n v="278531.92"/>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443301"/>
    <n v="226032.96000000002"/>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20971"/>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42122"/>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381434"/>
    <n v="332387.13999999996"/>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10764955"/>
    <n v="9147693.2000000011"/>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2819884"/>
    <n v="1407991.9800000002"/>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2223778"/>
    <n v="817286285.23000002"/>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43146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7370674.129999999"/>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09999999995"/>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600649"/>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809608.9600000004"/>
  </r>
  <r>
    <s v="2024"/>
    <x v="0"/>
    <x v="0"/>
    <x v="0"/>
    <x v="0"/>
    <s v="2 - Poder Ejecutivo"/>
    <s v="0203 - MINISTERIO DE DEFENSA"/>
    <s v="0002 - HOSPITAL MILITAR FAD DR RAMON DE LARA"/>
    <x v="2"/>
    <x v="3"/>
    <x v="28"/>
    <s v="2.2 - CONTRATACIÓN DE SERVICIOS"/>
    <s v="2.2.6 - SEGUROS"/>
    <s v="N"/>
    <s v="00 - N/A"/>
    <s v="20 - FONDOS CON DESTINO ESPECÍFICO"/>
    <s v=" "/>
    <s v="99 - MULTIPROVINCIAL"/>
    <n v="0"/>
    <n v="1888881"/>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5273503"/>
    <n v="10404595.68"/>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542122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98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80485"/>
    <n v="489662.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945909"/>
    <n v="1800800.36"/>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37518927"/>
    <n v="6830485.4799999995"/>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48710540.840000004"/>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525179"/>
    <n v="454247.6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427010"/>
    <n v="954997.63"/>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33376416.890000008"/>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14055815"/>
    <n v="8195045.5100000007"/>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1277236"/>
    <n v="41315824.900000013"/>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5690113"/>
    <n v="16603040.469999997"/>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5708779.430000007"/>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59858.76"/>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122000"/>
    <n v="103425.75"/>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8853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20000"/>
    <n v="119998.22"/>
  </r>
  <r>
    <s v="2024"/>
    <x v="0"/>
    <x v="0"/>
    <x v="0"/>
    <x v="0"/>
    <s v="2 - Poder Ejecutivo"/>
    <s v="0203 - MINISTERIO DE DEFENSA"/>
    <s v="0003 - DIRECCIÓN GENERAL DE COMUNIDADES FRONTERIZAS"/>
    <x v="1"/>
    <x v="12"/>
    <x v="32"/>
    <s v="2.2 - CONTRATACIÓN DE SERVICIOS"/>
    <s v="2.2.9 - OTRAS CONTRATACIONES DE SERVICIOS"/>
    <s v="N"/>
    <s v="00 - N/A"/>
    <s v="10 - FONDO GENERAL"/>
    <s v=" "/>
    <s v="99 - MULTIPROVINCIAL"/>
    <n v="0"/>
    <n v="24433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438315.7699999996"/>
    <n v="5591464.9999999991"/>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203078"/>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124956.1"/>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887964"/>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199324"/>
    <n v="199124"/>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055507"/>
    <n v="4999007"/>
  </r>
  <r>
    <s v="2024"/>
    <x v="0"/>
    <x v="0"/>
    <x v="0"/>
    <x v="0"/>
    <s v="2 - Poder Ejecutivo"/>
    <s v="0203 - MINISTERIO DE DEFENSA"/>
    <s v="0003 - DIRECCIÓN GENERAL DE COMUNIDADES FRONTERIZAS"/>
    <x v="1"/>
    <x v="12"/>
    <x v="32"/>
    <s v="2.3 - MATERIALES Y SUMINISTROS"/>
    <s v="2.3.7 - COMBUSTIBLES, LUBRICANTES, PRODUCTOS QUÍMICOS Y CONEXOS"/>
    <s v="N"/>
    <s v="00 - N/A"/>
    <s v="20 - FONDOS CON DESTINO ESPECÍFICO"/>
    <s v=" "/>
    <s v="99 - MULTIPROVINCIAL"/>
    <n v="0"/>
    <n v="24474.21"/>
    <n v="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01222.73"/>
    <n v="401222.73"/>
  </r>
  <r>
    <s v="2024"/>
    <x v="0"/>
    <x v="0"/>
    <x v="0"/>
    <x v="0"/>
    <s v="2 - Poder Ejecutivo"/>
    <s v="0203 - MINISTERIO DE DEFENSA"/>
    <s v="0003 - DIRECCIÓN GENERAL DE COMUNIDADES FRONTERIZAS"/>
    <x v="1"/>
    <x v="12"/>
    <x v="32"/>
    <s v="2.3 - MATERIALES Y SUMINISTROS"/>
    <s v="2.3.9 - PRODUCTOS Y ÚTILES VARIOS"/>
    <s v="N"/>
    <s v="00 - N/A"/>
    <s v="20 - FONDOS CON DESTINO ESPECÍFICO"/>
    <s v=" "/>
    <s v="99 - MULTIPROVINCIAL"/>
    <n v="0"/>
    <n v="361480.25"/>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54000"/>
    <n v="26542541.649999999"/>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80475"/>
    <n v="438573.99999999994"/>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80368"/>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2136585.4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005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228492.4000000004"/>
    <n v="5186729.1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7286.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416285.12000000005"/>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0000000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2285495.6599999997"/>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32359.85"/>
    <n v="601734.87000000011"/>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13414645"/>
    <n v="112530420.22999996"/>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005915"/>
    <n v="993280"/>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207514"/>
    <n v="7174313.1199999973"/>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842250"/>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551253"/>
    <n v="348139.88999999996"/>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227000"/>
    <n v="0"/>
  </r>
  <r>
    <s v="2024"/>
    <x v="0"/>
    <x v="0"/>
    <x v="0"/>
    <x v="0"/>
    <s v="2 - Poder Ejecutivo"/>
    <s v="0203 - MINISTERIO DE DEFENSA"/>
    <s v="0003 - FORMACION Y CAPACITACION TECNICO PROFESIONAL (IMESA)"/>
    <x v="2"/>
    <x v="10"/>
    <x v="30"/>
    <s v="2.2 - CONTRATACIÓN DE SERVICIOS"/>
    <s v="2.2.9 - OTRAS CONTRATACIONES DE SERVICIOS"/>
    <s v="N"/>
    <s v="00 - N/A"/>
    <s v="10 - FONDO GENERAL"/>
    <s v=" "/>
    <s v="99 - MULTIPROVINCIAL"/>
    <n v="0"/>
    <n v="230454"/>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95.950000000000728"/>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5965437.5999999996"/>
    <n v="2432057.88"/>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783517.6"/>
    <n v="1776550.2900000003"/>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83220"/>
    <n v="55656"/>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706932.2"/>
    <n v="1656297.18"/>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6534868.7699999996"/>
    <n v="6248323.5499999998"/>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3143456.4099999997"/>
    <n v="2818945.7399999998"/>
  </r>
  <r>
    <s v="2024"/>
    <x v="0"/>
    <x v="0"/>
    <x v="0"/>
    <x v="0"/>
    <s v="2 - Poder Ejecutivo"/>
    <s v="0203 - MINISTERIO DE DEFENSA"/>
    <s v="0003 - SERVICIOS DE PESCA"/>
    <x v="0"/>
    <x v="7"/>
    <x v="29"/>
    <s v="2.1 - REMUNERACIONES Y CONTRIBUCIONES"/>
    <s v="2.1.1 - REMUNERACIONES"/>
    <s v="N"/>
    <s v="00 - N/A"/>
    <s v="10 - FONDO GENERAL"/>
    <s v=" "/>
    <s v="99 - MULTIPROVINCIAL"/>
    <n v="20882583"/>
    <n v="20872583"/>
    <n v="19244616.66"/>
  </r>
  <r>
    <s v="2024"/>
    <x v="0"/>
    <x v="0"/>
    <x v="0"/>
    <x v="0"/>
    <s v="2 - Poder Ejecutivo"/>
    <s v="0203 - MINISTERIO DE DEFENSA"/>
    <s v="0003 - SERVICIOS DE PESCA"/>
    <x v="0"/>
    <x v="7"/>
    <x v="29"/>
    <s v="2.1 - REMUNERACIONES Y CONTRIBUCIONES"/>
    <s v="2.1.2 - SOBRESUELDOS"/>
    <s v="N"/>
    <s v="00 - N/A"/>
    <s v="10 - FONDO GENERAL"/>
    <s v=" "/>
    <s v="99 - MULTIPROVINCIAL"/>
    <n v="270000"/>
    <n v="270000"/>
    <n v="244816"/>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32534.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838391.33999999985"/>
  </r>
  <r>
    <s v="2024"/>
    <x v="0"/>
    <x v="0"/>
    <x v="0"/>
    <x v="0"/>
    <s v="2 - Poder Ejecutivo"/>
    <s v="0203 - MINISTERIO DE DEFENSA"/>
    <s v="0003 - SERVICIOS DE PESCA"/>
    <x v="0"/>
    <x v="7"/>
    <x v="29"/>
    <s v="2.2 - CONTRATACIÓN DE SERVICIOS"/>
    <s v="2.2.3 - VIÁTICOS"/>
    <s v="N"/>
    <s v="00 - N/A"/>
    <s v="10 - FONDO GENERAL"/>
    <s v=" "/>
    <s v="99 - MULTIPROVINCIAL"/>
    <n v="400000"/>
    <n v="400000"/>
    <n v="358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819324"/>
    <n v="819323.56"/>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540000"/>
    <n v="54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099400"/>
    <n v="2098548"/>
  </r>
  <r>
    <s v="2024"/>
    <x v="0"/>
    <x v="0"/>
    <x v="0"/>
    <x v="0"/>
    <s v="2 - Poder Ejecutivo"/>
    <s v="0203 - MINISTERIO DE DEFENSA"/>
    <s v="0003 - SERVICIOS DE PESCA"/>
    <x v="0"/>
    <x v="7"/>
    <x v="29"/>
    <s v="2.3 - MATERIALES Y SUMINISTROS"/>
    <s v="2.3.2 - TEXTILES Y VESTUARIOS"/>
    <s v="N"/>
    <s v="00 - N/A"/>
    <s v="10 - FONDO GENERAL"/>
    <s v=" "/>
    <s v="99 - MULTIPROVINCIAL"/>
    <n v="950000"/>
    <n v="524891.74"/>
    <n v="524891.74"/>
  </r>
  <r>
    <s v="2024"/>
    <x v="0"/>
    <x v="0"/>
    <x v="0"/>
    <x v="0"/>
    <s v="2 - Poder Ejecutivo"/>
    <s v="0203 - MINISTERIO DE DEFENSA"/>
    <s v="0003 - SERVICIOS DE PESCA"/>
    <x v="0"/>
    <x v="7"/>
    <x v="29"/>
    <s v="2.3 - MATERIALES Y SUMINISTROS"/>
    <s v="2.3.3 - PAPEL, CARTÓN E IMPRESOS"/>
    <s v="N"/>
    <s v="00 - N/A"/>
    <s v="10 - FONDO GENERAL"/>
    <s v=" "/>
    <s v="99 - MULTIPROVINCIAL"/>
    <n v="350000"/>
    <n v="277890"/>
    <n v="277890"/>
  </r>
  <r>
    <s v="2024"/>
    <x v="0"/>
    <x v="0"/>
    <x v="0"/>
    <x v="0"/>
    <s v="2 - Poder Ejecutivo"/>
    <s v="0203 - MINISTERIO DE DEFENSA"/>
    <s v="0003 - SERVICIOS DE PESCA"/>
    <x v="0"/>
    <x v="7"/>
    <x v="29"/>
    <s v="2.3 - MATERIALES Y SUMINISTROS"/>
    <s v="2.3.5 - CUERO, CAUCHO Y PLÁSTICO"/>
    <s v="N"/>
    <s v="00 - N/A"/>
    <s v="10 - FONDO GENERAL"/>
    <s v=" "/>
    <s v="99 - MULTIPROVINCIAL"/>
    <n v="375000"/>
    <n v="345114.6"/>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41559.599999999999"/>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521823.43"/>
    <n v="10429264.84"/>
  </r>
  <r>
    <s v="2024"/>
    <x v="0"/>
    <x v="0"/>
    <x v="0"/>
    <x v="0"/>
    <s v="2 - Poder Ejecutivo"/>
    <s v="0203 - MINISTERIO DE DEFENSA"/>
    <s v="0003 - SERVICIOS DE PESCA"/>
    <x v="0"/>
    <x v="7"/>
    <x v="29"/>
    <s v="2.3 - MATERIALES Y SUMINISTROS"/>
    <s v="2.3.9 - PRODUCTOS Y ÚTILES VARIOS"/>
    <s v="N"/>
    <s v="00 - N/A"/>
    <s v="10 - FONDO GENERAL"/>
    <s v=" "/>
    <s v="99 - MULTIPROVINCIAL"/>
    <n v="1420500"/>
    <n v="1654820.63"/>
    <n v="1654820.6300000001"/>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650259"/>
    <n v="67428484.819999993"/>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36910"/>
    <n v="1636909.0400000003"/>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23016"/>
    <n v="3922971.5500000003"/>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478125"/>
    <n v="114195"/>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911745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1770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1625576"/>
    <n v="325567.90000000002"/>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97720"/>
    <n v="3776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2360"/>
    <n v="5721310.0800000001"/>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3616300"/>
    <n v="1587977.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742935740.41999984"/>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6733587.090000002"/>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30503800.980000004"/>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1036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4972075.1500000004"/>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1017431.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310000"/>
    <n v="1533856.2"/>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3812426.3000000003"/>
    <n v="3394304.2599999993"/>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024909.2800000003"/>
    <n v="6565855.3600000003"/>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238084.8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3021310"/>
    <n v="2233944.1800000002"/>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7791566.330000002"/>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232260.9299999997"/>
    <n v="1641175.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504875.98"/>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403032.83"/>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
    <n v="1002181.94"/>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948780.3599999994"/>
    <n v="6626631.8900000006"/>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3142619.379999999"/>
    <n v="32025283.659999996"/>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5953276.09"/>
    <n v="10892561.620000001"/>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62496.400000000009"/>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9"/>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1074082.9900000002"/>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7961074.539999992"/>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11764767.52"/>
    <n v="6394206.6399999997"/>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69999996"/>
    <n v="33946454.400000006"/>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24600802.250000004"/>
    <n v="14253138.910000002"/>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8771581.850000001"/>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56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472851.29000000004"/>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46144"/>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734540.99999999988"/>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136220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32670"/>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545613"/>
    <n v="45143"/>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28460"/>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23989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227467"/>
    <n v="105197"/>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163518"/>
    <n v="155907.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4000"/>
    <n v="3696.3"/>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54230"/>
    <n v="44847.799999999996"/>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7168"/>
    <n v="3051141.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431219"/>
    <n v="1784124.3800000004"/>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21855838.470000003"/>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14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432214.44000000006"/>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28918.42999999998"/>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495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923708.4200000004"/>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46230"/>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300000002"/>
    <n v="2559915.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2168460.7999999998"/>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336320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3423100.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489079"/>
    <n v="339911.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750512.2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305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422839"/>
    <n v="1078230.8600000003"/>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4162206.10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30838.800000000007"/>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5590"/>
    <n v="385175.35"/>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2 - CONTRATACIÓN DE SERVICIOS"/>
    <s v="2.2.9 - OTRAS CONTRATACIONES DE SERVICIOS"/>
    <s v="N"/>
    <s v="00 - N/A"/>
    <s v="20 - FONDOS CON DESTINO ESPECÍFICO"/>
    <s v=" "/>
    <s v="01 - DISTRITO NACIONAL"/>
    <n v="0"/>
    <n v="46728"/>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624824.14"/>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568410"/>
    <n v="232863.56"/>
  </r>
  <r>
    <s v="2024"/>
    <x v="0"/>
    <x v="0"/>
    <x v="0"/>
    <x v="0"/>
    <s v="2 - Poder Ejecutivo"/>
    <s v="0203 - MINISTERIO DE DEFENSA"/>
    <s v="0008 - CÍRCULO DEPORTIVO DE LAS FUERZAS ARMADAS Y LA POLICIA NACIONAL"/>
    <x v="2"/>
    <x v="8"/>
    <x v="34"/>
    <s v="2.3 - MATERIALES Y SUMINISTROS"/>
    <s v="2.3.2 - TEXTILES Y VESTUARIOS"/>
    <s v="N"/>
    <s v="00 - N/A"/>
    <s v="20 - FONDOS CON DESTINO ESPECÍFICO"/>
    <s v=" "/>
    <s v="01 - DISTRITO NACIONAL"/>
    <n v="0"/>
    <n v="295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90000"/>
    <n v="40194.93"/>
  </r>
  <r>
    <s v="2024"/>
    <x v="0"/>
    <x v="0"/>
    <x v="0"/>
    <x v="0"/>
    <s v="2 - Poder Ejecutivo"/>
    <s v="0203 - MINISTERIO DE DEFENSA"/>
    <s v="0008 - CÍRCULO DEPORTIVO DE LAS FUERZAS ARMADAS Y LA POLICIA NACIONAL"/>
    <x v="2"/>
    <x v="8"/>
    <x v="34"/>
    <s v="2.3 - MATERIALES Y SUMINISTROS"/>
    <s v="2.3.3 - PAPEL, CARTÓN E IMPRESOS"/>
    <s v="N"/>
    <s v="00 - N/A"/>
    <s v="20 - FONDOS CON DESTINO ESPECÍFICO"/>
    <s v=" "/>
    <s v="01 - DISTRITO NACIONAL"/>
    <n v="0"/>
    <n v="2006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100000"/>
    <n v="0"/>
  </r>
  <r>
    <s v="2024"/>
    <x v="0"/>
    <x v="0"/>
    <x v="0"/>
    <x v="0"/>
    <s v="2 - Poder Ejecutivo"/>
    <s v="0203 - MINISTERIO DE DEFENSA"/>
    <s v="0008 - CÍRCULO DEPORTIVO DE LAS FUERZAS ARMADAS Y LA POLICIA NACIONAL"/>
    <x v="2"/>
    <x v="8"/>
    <x v="34"/>
    <s v="2.3 - MATERIALES Y SUMINISTROS"/>
    <s v="2.3.5 - CUERO, CAUCHO Y PLÁSTICO"/>
    <s v="N"/>
    <s v="00 - N/A"/>
    <s v="20 - FONDOS CON DESTINO ESPECÍFICO"/>
    <s v=" "/>
    <s v="01 - DISTRITO NACIONAL"/>
    <n v="0"/>
    <n v="67732"/>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21981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687700"/>
    <n v="1118118.05"/>
  </r>
  <r>
    <s v="2024"/>
    <x v="0"/>
    <x v="0"/>
    <x v="0"/>
    <x v="0"/>
    <s v="2 - Poder Ejecutivo"/>
    <s v="0203 - MINISTERIO DE DEFENSA"/>
    <s v="0008 - CÍRCULO DEPORTIVO DE LAS FUERZAS ARMADAS Y LA POLICIA NACIONAL"/>
    <x v="2"/>
    <x v="8"/>
    <x v="34"/>
    <s v="2.3 - MATERIALES Y SUMINISTROS"/>
    <s v="2.3.9 - PRODUCTOS Y ÚTILES VARIOS"/>
    <s v="N"/>
    <s v="00 - N/A"/>
    <s v="20 - FONDOS CON DESTINO ESPECÍFICO"/>
    <s v=" "/>
    <s v="01 - DISTRITO NACIONAL"/>
    <n v="0"/>
    <n v="1022063.64"/>
    <n v="0"/>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241203"/>
    <n v="19204019.280000001"/>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15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9910.66"/>
    <n v="336386.17000000004"/>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673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747453.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618643.88"/>
    <n v="2618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443656.37"/>
    <n v="443644.84"/>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305135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517034.69999999995"/>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7545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8003304.050000004"/>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500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55405.5200000000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772932"/>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264735"/>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3941345"/>
    <n v="3779458.2600000007"/>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465286"/>
    <n v="1287304.089999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460000"/>
    <n v="3145166.4699999997"/>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3096205"/>
    <n v="2985140.46"/>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50282"/>
    <n v="250281.07"/>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56284"/>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51424"/>
    <n v="51423.98"/>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56683"/>
    <n v="56369.640000000007"/>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219204"/>
    <n v="2182002.86"/>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738197"/>
    <n v="1180489.5900000001"/>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187017"/>
    <n v="14697316.68"/>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91441"/>
    <n v="79688.700000000012"/>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93196.96000000002"/>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10050"/>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393484.48"/>
    <n v="39347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172737"/>
    <n v="2171500.3200000003"/>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429694"/>
    <n v="429692.2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57409"/>
    <n v="257406.24"/>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38433"/>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77615"/>
    <n v="177612.42"/>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247865"/>
    <n v="3247864.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750043.6"/>
    <n v="1736429.9100000001"/>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32420571"/>
    <n v="220453463.34"/>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2480855"/>
    <n v="72313123.49000001"/>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417270"/>
    <n v="1417268.36"/>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74998.9100000001"/>
    <n v="7561998.9099999992"/>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604350"/>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109681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099999994"/>
    <n v="6584614.1499999994"/>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913420"/>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6844624.859999999"/>
    <n v="54902849.930000007"/>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30622768.279999997"/>
    <n v="29324501.89999999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2455779.0299999998"/>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82436.8999999994"/>
    <n v="3582436.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3859431.25"/>
    <n v="3359431.250000000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455605.280000001"/>
    <n v="50275986.940000005"/>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5832715.199999996"/>
    <n v="22482234.059999999"/>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1448871.920000002"/>
    <n v="40779238.560000002"/>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452008.3599999994"/>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412000"/>
    <n v="3117469.0700000003"/>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2053053"/>
    <n v="1464391.9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624990"/>
    <n v="620300.86"/>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526438"/>
    <n v="532592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811702"/>
    <n v="1685271.76"/>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81266300.030000001"/>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4622466"/>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26008"/>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613937.8899999997"/>
  </r>
  <r>
    <s v="2024"/>
    <x v="0"/>
    <x v="0"/>
    <x v="0"/>
    <x v="0"/>
    <s v="2 - Poder Ejecutivo"/>
    <s v="0203 - MINISTERIO DE DEFENSA"/>
    <s v="0015 - CUERPOS ESPECIALIZADOS DE SEGURIDAD PORTUARIA"/>
    <x v="0"/>
    <x v="7"/>
    <x v="29"/>
    <s v="2.2 - CONTRATACIÓN DE SERVICIOS"/>
    <s v="2.2.2 - PUBLICIDAD, IMPRESIÓN Y ENCUADERNACIÓN"/>
    <s v="N"/>
    <s v="00 - N/A"/>
    <s v="20 - FONDOS CON DESTINO ESPECÍFICO"/>
    <s v=" "/>
    <s v="99 - MULTIPROVINCIAL"/>
    <n v="0"/>
    <n v="6259"/>
    <n v="6258.72"/>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32990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000000004"/>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440498.72000000003"/>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2680764"/>
    <n v="2370116.569999999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958216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729093"/>
    <n v="167555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14592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282713"/>
    <n v="1281713.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9486"/>
    <n v="108595.4"/>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29999999993"/>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9139992.1600000001"/>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279082"/>
    <n v="278042.099999999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728244.36"/>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6615201.600000005"/>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71642.63"/>
  </r>
  <r>
    <s v="2024"/>
    <x v="0"/>
    <x v="0"/>
    <x v="0"/>
    <x v="0"/>
    <s v="2 - Poder Ejecutivo"/>
    <s v="0203 - MINISTERIO DE DEFENSA"/>
    <s v="0017 - SERVICIO MILITAR VOLUNTARIO"/>
    <x v="0"/>
    <x v="7"/>
    <x v="29"/>
    <s v="2.2 - CONTRATACIÓN DE SERVICIOS"/>
    <s v="2.2.1 - SERVICIOS BÁSICOS"/>
    <s v="N"/>
    <s v="00 - N/A"/>
    <s v="10 - FONDO GENERAL"/>
    <s v=" "/>
    <s v="99 - MULTIPROVINCIAL"/>
    <n v="1525878"/>
    <n v="1647878"/>
    <n v="1390071.7300000002"/>
  </r>
  <r>
    <s v="2024"/>
    <x v="0"/>
    <x v="0"/>
    <x v="0"/>
    <x v="0"/>
    <s v="2 - Poder Ejecutivo"/>
    <s v="0203 - MINISTERIO DE DEFENSA"/>
    <s v="0017 - SERVICIO MILITAR VOLUNTARIO"/>
    <x v="0"/>
    <x v="7"/>
    <x v="29"/>
    <s v="2.2 - CONTRATACIÓN DE SERVICIOS"/>
    <s v="2.2.3 - VIÁTICOS"/>
    <s v="N"/>
    <s v="00 - N/A"/>
    <s v="10 - FONDO GENERAL"/>
    <s v=" "/>
    <s v="99 - MULTIPROVINCIAL"/>
    <n v="300000"/>
    <n v="43623.7"/>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845574.7399999993"/>
  </r>
  <r>
    <s v="2024"/>
    <x v="0"/>
    <x v="0"/>
    <x v="0"/>
    <x v="0"/>
    <s v="2 - Poder Ejecutivo"/>
    <s v="0203 - MINISTERIO DE DEFENSA"/>
    <s v="0017 - SERVICIO MILITAR VOLUNTARIO"/>
    <x v="0"/>
    <x v="7"/>
    <x v="29"/>
    <s v="2.2 - CONTRATACIÓN DE SERVICIOS"/>
    <s v="2.2.6 - SEGUROS"/>
    <s v="N"/>
    <s v="00 - N/A"/>
    <s v="10 - FONDO GENERAL"/>
    <s v=" "/>
    <s v="99 - MULTIPROVINCIAL"/>
    <n v="0"/>
    <n v="87120"/>
    <n v="56969.37"/>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204000"/>
    <n v="203999.28999999998"/>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363017"/>
    <n v="436083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669003.7699999996"/>
    <n v="950987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224604"/>
    <n v="175302.35"/>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2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45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3999999999"/>
    <n v="1199855.1900000002"/>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38404860.409999996"/>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429899.41000000003"/>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746181.18"/>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72065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04000"/>
    <n v="3592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639753"/>
    <n v="631195.49"/>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529230"/>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896875.4699999997"/>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685948.5999999999"/>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648100"/>
    <n v="393572.2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634863.35999999999"/>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783000"/>
    <n v="607422.69999999995"/>
  </r>
  <r>
    <s v="2024"/>
    <x v="0"/>
    <x v="0"/>
    <x v="0"/>
    <x v="0"/>
    <s v="2 - Poder Ejecutivo"/>
    <s v="0203 - MINISTERIO DE DEFENSA"/>
    <s v="0019 - SUPERINTENDENCIA DE VIGILANCIA Y SEGURIDAD PRIVADA"/>
    <x v="0"/>
    <x v="7"/>
    <x v="29"/>
    <s v="2.3 - MATERIALES Y SUMINISTROS"/>
    <s v="2.3.4 - PRODUCTOS FARMACÉUTICOS"/>
    <s v="N"/>
    <s v="00 - N/A"/>
    <s v="20 - FONDOS CON DESTINO ESPECÍFICO"/>
    <s v=" "/>
    <s v="99 - MULTIPROVINCIAL"/>
    <n v="0"/>
    <n v="152519"/>
    <n v="150210.6"/>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5122680.4000000004"/>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8100"/>
    <n v="254627.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930117.89"/>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3561194"/>
    <n v="3214739.1500000004"/>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1964099.78"/>
    <n v="240519011.53999996"/>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23906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521184.5999999996"/>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8872945.3200000003"/>
    <n v="8084229.7300000004"/>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79185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599808"/>
    <n v="562585.19999999995"/>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57236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1736984"/>
    <n v="940380.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6202758.5"/>
    <n v="5968705.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2198342.58"/>
    <n v="1958605.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5788632.420000002"/>
    <n v="45788631.860000007"/>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8613653.5"/>
    <n v="18613652.929999996"/>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492985.55"/>
    <n v="1492747.36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254973"/>
    <n v="254972.15"/>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899470"/>
    <n v="899469.85"/>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661987.6399999997"/>
    <n v="3661986.9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3831387.41"/>
    <n v="12816266.530000005"/>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2898811.629999999"/>
    <n v="12890819.23"/>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48871383.350000001"/>
    <n v="48781383.350000001"/>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878864924.74000001"/>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5415145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8106222.920000002"/>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22850578.229999993"/>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4877088.4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68540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8059174.1200000001"/>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5686365.6200000001"/>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796636.65"/>
    <n v="57573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18490180.469999999"/>
    <n v="6800587.879999999"/>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5948600"/>
    <n v="2247807.9300000006"/>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425462.4100000001"/>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71251806.639999986"/>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60742957.690000005"/>
    <n v="45423396.890000001"/>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4232906.3299999991"/>
    <n v="2892864.33"/>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4356571.46"/>
    <n v="386770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1919903.929999999"/>
    <n v="1809694.920000000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2590385.88"/>
    <n v="936566.6300000001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1941574.269999996"/>
    <n v="42292460.599999994"/>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41902454.62000002"/>
    <n v="31890114.899999995"/>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60834"/>
    <n v="9660833.3399999999"/>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7399209.650000002"/>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828333.28"/>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4799256"/>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6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975092.35"/>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60693050.009999998"/>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518219.9999999998"/>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2000000008"/>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5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445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5166805"/>
    <n v="3654170.1999999993"/>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446000"/>
    <n v="1444874.1400000001"/>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625748"/>
    <n v="1098505.33"/>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480714.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4077144.29"/>
    <n v="21775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20 - FONDOS CON DESTINO ESPECÍFICO"/>
    <s v=" "/>
    <s v="99 - MULTIPROVINCIAL"/>
    <n v="0"/>
    <n v="700000"/>
    <n v="69974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5483004"/>
    <n v="513499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642673"/>
    <n v="477190"/>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390531.9699999997"/>
    <n v="2253288.0200000005"/>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234001"/>
    <n v="234000.01"/>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5466534.0300000003"/>
    <n v="2264464.73"/>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923807"/>
    <n v="682346.8"/>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61382"/>
    <n v="361381.18000000005"/>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2200068"/>
    <n v="1170267.70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2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402445"/>
    <n v="6633001.950000000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323687"/>
    <n v="32308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254363.71"/>
    <n v="3175000.9200000004"/>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438259"/>
    <n v="436968.1"/>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6372666"/>
    <n v="107205079.23999999"/>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54100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792503"/>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6374336"/>
    <n v="5932512.1899999985"/>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5011750"/>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1228774"/>
    <n v="157565.4"/>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80589"/>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275311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2052.3"/>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700363"/>
    <n v="1376210.5799999998"/>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960522"/>
    <n v="779444.39999999991"/>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225895.4"/>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3354041"/>
    <n v="2276156.7400000002"/>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7119750.019999996"/>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646352.93"/>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683159.0499999998"/>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70266.600000000006"/>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462655"/>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381229.8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315650"/>
    <n v="315173.28000000003"/>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1205370.3200000003"/>
    <n v="120537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5191951"/>
    <n v="2495214.049999999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8328230"/>
    <n v="7266229.96"/>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516366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3310643"/>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55615888.04000002"/>
    <n v="139335322.40000004"/>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49571"/>
    <n v="586443.71000000008"/>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23028"/>
    <n v="23022.530000000002"/>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78809.1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1944493.7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48429"/>
    <n v="287652.05"/>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807609"/>
    <n v="1429002.2199999997"/>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5453430"/>
    <n v="2507626.7400000002"/>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66415906"/>
    <n v="48848440.660000004"/>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10942335"/>
    <n v="7486057.75"/>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134411.40000000002"/>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163140.38"/>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22243"/>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107450.8"/>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4497750"/>
  </r>
  <r>
    <s v="2024"/>
    <x v="0"/>
    <x v="0"/>
    <x v="0"/>
    <x v="0"/>
    <s v="2 - Poder Ejecutivo"/>
    <s v="0203 - MINISTERIO DE DEFENSA"/>
    <s v="0004 - PRIMER REGIMIENTO DE LA GUARDIA PRESIDENCIAL"/>
    <x v="0"/>
    <x v="7"/>
    <x v="29"/>
    <s v="2.3 - MATERIALES Y SUMINISTROS"/>
    <s v="2.3.2 - TEXTILES Y VESTUARIOS"/>
    <s v="N"/>
    <s v="00 - N/A"/>
    <s v="10 - FONDO GENERAL"/>
    <s v=" "/>
    <s v="01 - DISTRITO NACIONAL"/>
    <n v="0"/>
    <n v="4527000"/>
    <n v="0"/>
  </r>
  <r>
    <s v="2024"/>
    <x v="0"/>
    <x v="0"/>
    <x v="0"/>
    <x v="0"/>
    <s v="2 - Poder Ejecutivo"/>
    <s v="0203 - MINISTERIO DE DEFENSA"/>
    <s v="0004 - PRIMER REGIMIENTO DE LA GUARDIA PRESIDENCIAL"/>
    <x v="0"/>
    <x v="7"/>
    <x v="29"/>
    <s v="2.3 - MATERIALES Y SUMINISTROS"/>
    <s v="2.3.4 - PRODUCTOS FARMACÉUTICOS"/>
    <s v="N"/>
    <s v="00 - N/A"/>
    <s v="10 - FONDO GENERAL"/>
    <s v=" "/>
    <s v="01 - DISTRITO NACIONAL"/>
    <n v="0"/>
    <n v="1643950"/>
    <n v="0"/>
  </r>
  <r>
    <s v="2024"/>
    <x v="0"/>
    <x v="0"/>
    <x v="0"/>
    <x v="0"/>
    <s v="2 - Poder Ejecutivo"/>
    <s v="0203 - MINISTERIO DE DEFENSA"/>
    <s v="0004 - PRIMER REGIMIENTO DE LA GUARDIA PRESIDENCIAL"/>
    <x v="0"/>
    <x v="7"/>
    <x v="29"/>
    <s v="2.3 - MATERIALES Y SUMINISTROS"/>
    <s v="2.3.5 - CUERO, CAUCHO Y PLÁSTICO"/>
    <s v="N"/>
    <s v="00 - N/A"/>
    <s v="10 - FONDO GENERAL"/>
    <s v=" "/>
    <s v="01 - DISTRITO NACIONAL"/>
    <n v="0"/>
    <n v="1052000"/>
    <n v="0"/>
  </r>
  <r>
    <s v="2024"/>
    <x v="0"/>
    <x v="0"/>
    <x v="0"/>
    <x v="0"/>
    <s v="2 - Poder Ejecutivo"/>
    <s v="0203 - MINISTERIO DE DEFENSA"/>
    <s v="0004 - PRIMER REGIMIENTO DE LA GUARDIA PRESIDENCIAL"/>
    <x v="0"/>
    <x v="7"/>
    <x v="29"/>
    <s v="2.3 - MATERIALES Y SUMINISTROS"/>
    <s v="2.3.6 - PRODUCTOS DE MINERALES, METÁLICOS Y NO METÁLICOS"/>
    <s v="N"/>
    <s v="00 - N/A"/>
    <s v="10 - FONDO GENERAL"/>
    <s v=" "/>
    <s v="01 - DISTRITO NACIONAL"/>
    <n v="0"/>
    <n v="250000"/>
    <n v="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8992951"/>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589265.59999999"/>
    <n v="77279746.599999994"/>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426897.970000014"/>
    <n v="59117280.25"/>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83796.23"/>
    <n v="507381.16000000003"/>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739234"/>
    <n v="1981761.3199999998"/>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2641313.0499999998"/>
    <n v="244440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284993.59999999998"/>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2406812.2400000002"/>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279426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000000"/>
    <n v="2999574.7800000003"/>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11082274.99"/>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56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212254.99000000005"/>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6942180.33000004"/>
    <n v="594830988.25"/>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49647146.67000002"/>
    <n v="243482356.78999999"/>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49999999988"/>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4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76633264.969999954"/>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53657659.240000024"/>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2170988.48"/>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8688448.729999989"/>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6400000"/>
    <n v="59887033.909999996"/>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106708105"/>
    <n v="66050227.259999998"/>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9672657"/>
    <n v="39072697.60000000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2442721.080000002"/>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77003515"/>
    <n v="73334128.230000004"/>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43742955.190000005"/>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5072595"/>
    <n v="9281144.9699999988"/>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9122000"/>
    <n v="10723672.74"/>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7810797"/>
    <n v="32123662.91"/>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1909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150615.990000000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2116910"/>
    <n v="99356777.400000021"/>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130128"/>
    <n v="32038859.680000003"/>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844545782.6000011"/>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1087457042.73"/>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86563700.90000021"/>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46152415.87000009"/>
  </r>
  <r>
    <s v="2024"/>
    <x v="0"/>
    <x v="0"/>
    <x v="0"/>
    <x v="0"/>
    <s v="2 - Poder Ejecutivo"/>
    <s v="0204 - MINISTERIO DE RELACIONES EXTERIORES"/>
    <s v="0001 - MINISTERIO DE RELACIONES EXTERIORES"/>
    <x v="0"/>
    <x v="13"/>
    <x v="37"/>
    <s v="2.2 - CONTRATACIÓN DE SERVICIOS"/>
    <s v="2.2.2 - PUBLICIDAD, IMPRESIÓN Y ENCUADERNACIÓN"/>
    <s v="N"/>
    <s v="00 - N/A"/>
    <s v="10 - FONDO GENERAL"/>
    <s v=" "/>
    <s v="99 - MULTIPROVINCIAL"/>
    <n v="0"/>
    <n v="579927"/>
    <n v="574054.53"/>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25137521"/>
    <n v="859924527.06999958"/>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5585768"/>
    <n v="23721326.350000009"/>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71375758"/>
    <n v="1509867323.8999994"/>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529451238.94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5977884"/>
    <n v="5950930.460000000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5627226.799999997"/>
    <n v="35376900.409999989"/>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1127490"/>
  </r>
  <r>
    <s v="2024"/>
    <x v="0"/>
    <x v="0"/>
    <x v="0"/>
    <x v="0"/>
    <s v="2 - Poder Ejecutivo"/>
    <s v="0204 - MINISTERIO DE RELACIONES EXTERIORES"/>
    <s v="0001 - MINISTERIO DE RELACIONES EXTERIORES"/>
    <x v="0"/>
    <x v="13"/>
    <x v="37"/>
    <s v="2.3 - MATERIALES Y SUMINISTROS"/>
    <s v="2.3.2 - TEXTILES Y VESTUARIOS"/>
    <s v="N"/>
    <s v="00 - N/A"/>
    <s v="10 - FONDO GENERAL"/>
    <s v=" "/>
    <s v="99 - MULTIPROVINCIAL"/>
    <n v="0"/>
    <n v="103602.4"/>
    <n v="102622.76"/>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1019704754.3099993"/>
  </r>
  <r>
    <s v="2024"/>
    <x v="0"/>
    <x v="0"/>
    <x v="0"/>
    <x v="0"/>
    <s v="2 - Poder Ejecutivo"/>
    <s v="0204 - MINISTERIO DE RELACIONES EXTERIORES"/>
    <s v="0001 - MINISTERIO DE RELACIONES EXTERIORES"/>
    <x v="0"/>
    <x v="13"/>
    <x v="37"/>
    <s v="2.3 - MATERIALES Y SUMINISTROS"/>
    <s v="2.3.6 - PRODUCTOS DE MINERALES, METÁLICOS Y NO METÁLICOS"/>
    <s v="N"/>
    <s v="00 - N/A"/>
    <s v="10 - FONDO GENERAL"/>
    <s v=" "/>
    <s v="99 - MULTIPROVINCIAL"/>
    <n v="0"/>
    <n v="10858"/>
    <n v="10755.33"/>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341420"/>
    <n v="339984.4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52753138"/>
    <n v="410104912.50999987"/>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3576050"/>
    <n v="21018602.41"/>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61850722"/>
    <n v="52519319.440000005"/>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39556168"/>
    <n v="38151765.940000005"/>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44167.040000000001"/>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3247302.299999997"/>
    <n v="56717469.160000011"/>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987317.7499999998"/>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5650000"/>
    <n v="42125424.259999998"/>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1655"/>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1875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2197113.5300000003"/>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300000"/>
    <n v="4823869.3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1482350"/>
    <n v="917029.00999999989"/>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79068720"/>
    <n v="9347421.6500000004"/>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066330.07"/>
    <n v="10482635.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29720000"/>
    <n v="24646776.149999999"/>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32388000"/>
    <n v="15190292.03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9598000"/>
    <n v="15141972.70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30033669.93"/>
    <n v="6579569.9799999995"/>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4850000"/>
    <n v="47930959.330000006"/>
  </r>
  <r>
    <s v="2024"/>
    <x v="0"/>
    <x v="0"/>
    <x v="0"/>
    <x v="0"/>
    <s v="2 - Poder Ejecutivo"/>
    <s v="0204 - MINISTERIO DE RELACIONES EXTERIORES"/>
    <s v="0002 - DIRECCION GENERAL DE PASAPORTES"/>
    <x v="0"/>
    <x v="13"/>
    <x v="36"/>
    <s v="2.3 - MATERIALES Y SUMINISTROS"/>
    <s v="2.3.1 - ALIMENTOS Y PRODUCTOS AGROFORESTALES"/>
    <s v="N"/>
    <s v="00 - N/A"/>
    <s v="10 - FONDO GENERAL"/>
    <s v=" "/>
    <s v="99 - MULTIPROVINCIAL"/>
    <n v="0"/>
    <n v="1850000"/>
    <n v="0"/>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474252.08"/>
  </r>
  <r>
    <s v="2024"/>
    <x v="0"/>
    <x v="0"/>
    <x v="0"/>
    <x v="0"/>
    <s v="2 - Poder Ejecutivo"/>
    <s v="0204 - MINISTERIO DE RELACIONES EXTERIORES"/>
    <s v="0002 - DIRECCION GENERAL DE PASAPORTES"/>
    <x v="0"/>
    <x v="13"/>
    <x v="36"/>
    <s v="2.3 - MATERIALES Y SUMINISTROS"/>
    <s v="2.3.2 - TEXTILES Y VESTUARIOS"/>
    <s v="N"/>
    <s v="00 - N/A"/>
    <s v="10 - FONDO GENERAL"/>
    <s v=" "/>
    <s v="99 - MULTIPROVINCIAL"/>
    <n v="0"/>
    <n v="605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10900000"/>
    <n v="1337766.98"/>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699060517.70000005"/>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9500000"/>
    <n v="6083048.8799999999"/>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84356.739999999991"/>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12192637"/>
    <n v="140394.13"/>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117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46662.24"/>
  </r>
  <r>
    <s v="2024"/>
    <x v="0"/>
    <x v="0"/>
    <x v="0"/>
    <x v="0"/>
    <s v="2 - Poder Ejecutivo"/>
    <s v="0204 - MINISTERIO DE RELACIONES EXTERIORES"/>
    <s v="0002 - DIRECCION GENERAL DE PASAPORTES"/>
    <x v="0"/>
    <x v="13"/>
    <x v="36"/>
    <s v="2.3 - MATERIALES Y SUMINISTROS"/>
    <s v="2.3.9 - PRODUCTOS Y ÚTILES VARIOS"/>
    <s v="N"/>
    <s v="00 - N/A"/>
    <s v="10 - FONDO GENERAL"/>
    <s v=" "/>
    <s v="99 - MULTIPROVINCIAL"/>
    <n v="0"/>
    <n v="7526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52365000"/>
    <n v="24743319.45999999"/>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85544480.190000013"/>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663478.339999998"/>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70001.52"/>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1840884.380000003"/>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6072238.2000000002"/>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45282"/>
    <n v="722851.08000000007"/>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0"/>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404048.4300000002"/>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13475.87"/>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596888"/>
    <n v="1475719.74"/>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9309322.8800000008"/>
    <n v="4426909.3999999994"/>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3116304.83"/>
    <n v="1997781.1"/>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419408.97000000003"/>
    <n v="3287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39386.61"/>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604614.16"/>
    <n v="539434.15999999992"/>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4602"/>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135441.56"/>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64812.43"/>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559657.1899999995"/>
    <n v="8502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3016570.5"/>
    <n v="2257368.54"/>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30406370.669999998"/>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4039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4029773.3799999994"/>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372000"/>
    <n v="747572.71000000008"/>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719.26"/>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67745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8000"/>
    <n v="6122.9400000000005"/>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733726.49999999988"/>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291500"/>
    <n v="214424.4"/>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827.5"/>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444000"/>
    <n v="215792.21000000002"/>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611000"/>
    <n v="604155.67000000004"/>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9300"/>
    <n v="409626.94"/>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43500"/>
    <n v="43324.2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420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2877"/>
    <n v="639130.99999999988"/>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6442650.51"/>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2280348.370000001"/>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986615.9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93494.38999999998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93047.040000000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299999999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870539.79999995"/>
    <n v="775070705.19000018"/>
  </r>
  <r>
    <s v="2024"/>
    <x v="0"/>
    <x v="0"/>
    <x v="0"/>
    <x v="0"/>
    <s v="2 - Poder Ejecutivo"/>
    <s v="0205 - MINISTERIO DE HACIENDA"/>
    <s v="0001 - MINISTERIO DE HACIENDA"/>
    <x v="0"/>
    <x v="0"/>
    <x v="2"/>
    <s v="2.1 - REMUNERACIONES Y CONTRIBUCIONES"/>
    <s v="2.1.2 - SOBRESUELDOS"/>
    <s v="N"/>
    <s v="00 - N/A"/>
    <s v="10 - FONDO GENERAL"/>
    <s v=" "/>
    <s v="99 - MULTIPROVINCIAL"/>
    <n v="355585779"/>
    <n v="330464715.22000003"/>
    <n v="163730770.74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8730439.770000003"/>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324309.079999998"/>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105780449.97999996"/>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50030650.559999987"/>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722882.3200000003"/>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 "/>
    <s v="99 - MULTIPROVINCIAL"/>
    <n v="2500000"/>
    <n v="2500000"/>
    <n v="166791.54"/>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4043504.42"/>
  </r>
  <r>
    <s v="2024"/>
    <x v="0"/>
    <x v="0"/>
    <x v="0"/>
    <x v="0"/>
    <s v="2 - Poder Ejecutivo"/>
    <s v="0205 - MINISTERIO DE HACIENDA"/>
    <s v="0001 - MINISTERIO DE HACIENDA"/>
    <x v="0"/>
    <x v="0"/>
    <x v="2"/>
    <s v="2.2 - CONTRATACIÓN DE SERVICIOS"/>
    <s v="2.2.4 - TRANSPORTE Y ALMACENAJE"/>
    <s v="N"/>
    <s v="00 - N/A"/>
    <s v="10 - FONDO GENERAL"/>
    <s v=" "/>
    <s v="99 - MULTIPROVINCIAL"/>
    <n v="0"/>
    <n v="600000"/>
    <n v="400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10160969.890000001"/>
  </r>
  <r>
    <s v="2024"/>
    <x v="0"/>
    <x v="0"/>
    <x v="0"/>
    <x v="0"/>
    <s v="2 - Poder Ejecutivo"/>
    <s v="0205 - MINISTERIO DE HACIENDA"/>
    <s v="0001 - MINISTERIO DE HACIENDA"/>
    <x v="0"/>
    <x v="0"/>
    <x v="2"/>
    <s v="2.2 - CONTRATACIÓN DE SERVICIOS"/>
    <s v="2.2.5 - ALQUILERES Y RENTAS"/>
    <s v="N"/>
    <s v="00 - N/A"/>
    <s v="10 - FONDO GENERAL"/>
    <s v=" "/>
    <s v="99 - MULTIPROVINCIAL"/>
    <n v="190968795"/>
    <n v="170254715"/>
    <n v="142485201.5"/>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753627.909999996"/>
  </r>
  <r>
    <s v="2024"/>
    <x v="0"/>
    <x v="0"/>
    <x v="0"/>
    <x v="0"/>
    <s v="2 - Poder Ejecutivo"/>
    <s v="0205 - MINISTERIO DE HACIENDA"/>
    <s v="0001 - MINISTERIO DE HACIENDA"/>
    <x v="0"/>
    <x v="0"/>
    <x v="2"/>
    <s v="2.2 - CONTRATACIÓN DE SERVICIOS"/>
    <s v="2.2.6 - SEGUROS"/>
    <s v="N"/>
    <s v="00 - N/A"/>
    <s v="10 - FONDO GENERAL"/>
    <s v=" "/>
    <s v="99 - MULTIPROVINCIAL"/>
    <n v="41250000"/>
    <n v="41250000"/>
    <n v="24134954.600000001"/>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3332200"/>
    <n v="217904365.70000002"/>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464736.840000004"/>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60402197.78"/>
    <n v="145554292.01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1530040"/>
    <n v="91095434.579999998"/>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30953473.830000006"/>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5984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391941.05"/>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365000"/>
    <n v="296662.13"/>
  </r>
  <r>
    <s v="2024"/>
    <x v="0"/>
    <x v="0"/>
    <x v="0"/>
    <x v="0"/>
    <s v="2 - Poder Ejecutivo"/>
    <s v="0205 - MINISTERIO DE HACIENDA"/>
    <s v="0001 - MINISTERIO DE HACIENDA"/>
    <x v="0"/>
    <x v="0"/>
    <x v="2"/>
    <s v="2.3 - MATERIALES Y SUMINISTROS"/>
    <s v="2.3.2 - TEXTILES Y VESTUARIOS"/>
    <s v="N"/>
    <s v="00 - N/A"/>
    <s v="10 - FONDO GENERAL"/>
    <s v=" "/>
    <s v="99 - MULTIPROVINCIAL"/>
    <n v="2560950"/>
    <n v="9439319.0099999998"/>
    <n v="6354663.1900000004"/>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599999999"/>
  </r>
  <r>
    <s v="2024"/>
    <x v="0"/>
    <x v="0"/>
    <x v="0"/>
    <x v="0"/>
    <s v="2 - Poder Ejecutivo"/>
    <s v="0205 - MINISTERIO DE HACIENDA"/>
    <s v="0001 - MINISTERIO DE HACIENDA"/>
    <x v="0"/>
    <x v="0"/>
    <x v="2"/>
    <s v="2.3 - MATERIALES Y SUMINISTROS"/>
    <s v="2.3.3 - PAPEL, CARTÓN E IMPRESOS"/>
    <s v="N"/>
    <s v="00 - N/A"/>
    <s v="10 - FONDO GENERAL"/>
    <s v=" "/>
    <s v="99 - MULTIPROVINCIAL"/>
    <n v="10457754"/>
    <n v="6395254"/>
    <n v="2987705.6399999997"/>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6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30195.989999999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73557.48"/>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55519.6799999999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1995000"/>
    <n v="783663.18000000017"/>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21483443.689999998"/>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77423.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1259898.989999998"/>
    <n v="10800978.639999997"/>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285000"/>
    <n v="488433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7230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64613399.28999999"/>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34161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2806875.010000017"/>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7882000"/>
    <n v="7289211.0000000037"/>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4000000"/>
    <n v="2523584.1"/>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10 - FONDO GENERAL"/>
    <s v=" "/>
    <s v="99 - MULTIPROVINCIAL"/>
    <n v="0"/>
    <n v="118000"/>
    <n v="112152.9"/>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481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39461"/>
    <n v="13392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10 - FONDO GENERAL"/>
    <s v=" "/>
    <s v="99 - MULTIPROVINCIAL"/>
    <n v="0"/>
    <n v="5040"/>
    <n v="5040"/>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94144.85"/>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4499"/>
    <n v="233999.9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638411.7300000004"/>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5000"/>
    <n v="43906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6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706000"/>
    <n v="704689.97000000009"/>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482267.1"/>
    <n v="256017.52"/>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247830"/>
    <n v="1177190.3899999999"/>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17700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679735.2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11600"/>
    <n v="209346.16000000003"/>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31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39902"/>
    <n v="127054.14"/>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63181.14000000001"/>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5137654.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08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27853.09"/>
    <n v="3768159.0100000002"/>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1662487"/>
    <n v="502588826.21999991"/>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3065833.33"/>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203928"/>
    <n v="181043274.43000001"/>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4217676"/>
    <n v="67762365.699999958"/>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427164.10000000009"/>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1248955.77"/>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8930979"/>
    <n v="5618917.6899999995"/>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91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6103379.1399999997"/>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2351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514547.8500000015"/>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7983885"/>
    <n v="5398756.8500000015"/>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12277296"/>
    <n v="5758534.7299999995"/>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1868574"/>
    <n v="1108763.0899999999"/>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931217"/>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471530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1078271.8"/>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12379"/>
    <n v="611293.49"/>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2439381.92"/>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759800"/>
    <n v="2455072.3699999996"/>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1128414"/>
    <n v="719411.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42065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1089550"/>
    <n v="827037.35000000009"/>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4251502.76"/>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5721733"/>
    <n v="4078645.01"/>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4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060554.39999992"/>
    <n v="291142567.45000005"/>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9"/>
    <n v="50876656.68"/>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099999987"/>
    <n v="6379687.400000000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90132.179999992"/>
    <n v="39928709.249999978"/>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3131537.549999997"/>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877046.04"/>
    <n v="380134.050000000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468703.05"/>
    <n v="2101153.6800000002"/>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715207.51"/>
    <n v="1186821.1499999999"/>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0117974.020000003"/>
    <n v="6975633.5800000001"/>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21543.8099999987"/>
    <n v="7639050.969999999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199999996"/>
    <n v="1444893.5600000003"/>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3963146.059999999"/>
    <n v="14854457.76"/>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4136931.92"/>
    <n v="9131717.4700000007"/>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7999999998"/>
    <n v="375057.67999999993"/>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394068.5"/>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1999999988"/>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18525"/>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6598695.580000001"/>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5027087.0500000007"/>
    <n v="3715619.57"/>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109244.4"/>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21100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390362"/>
    <n v="2994694.44"/>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2999999996"/>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418382.05000000005"/>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57242932.199999996"/>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14477687.5"/>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7672960.0699999975"/>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60770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385992.6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107610.56"/>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3408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592000"/>
    <n v="412804.52999999997"/>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21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54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2307000"/>
    <n v="1343204.0899999999"/>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01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69336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7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23497.62"/>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24280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2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7535570.99000001"/>
    <n v="125853163.74000001"/>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8431042.93"/>
    <n v="27321641.030000001"/>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5425812.08"/>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6703452.549999998"/>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819436.35"/>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605537.5699999998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
    <n v="677559.47000000009"/>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55703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4086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182866.4900000002"/>
    <n v="1047095.9"/>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196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214464.99"/>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 "/>
    <s v="99 - MULTIPROVINCIAL"/>
    <n v="230599436"/>
    <n v="223638958.97999999"/>
    <n v="188086514.22000003"/>
  </r>
  <r>
    <s v="2024"/>
    <x v="0"/>
    <x v="0"/>
    <x v="0"/>
    <x v="0"/>
    <s v="2 - Poder Ejecutivo"/>
    <s v="0205 - MINISTERIO DE HACIENDA"/>
    <s v="0008 - TESORERIA NACIONAL"/>
    <x v="0"/>
    <x v="0"/>
    <x v="2"/>
    <s v="2.1 - REMUNERACIONES Y CONTRIBUCIONES"/>
    <s v="2.1.2 - SOBRESUELDOS"/>
    <s v="N"/>
    <s v="00 - N/A"/>
    <s v="10 - FONDO GENERAL"/>
    <s v=" "/>
    <s v="99 - MULTIPROVINCIAL"/>
    <n v="82609841"/>
    <n v="70117883.340000004"/>
    <n v="35774114.280000001"/>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30475049.799999997"/>
    <n v="25591820.329999998"/>
  </r>
  <r>
    <s v="2024"/>
    <x v="0"/>
    <x v="0"/>
    <x v="0"/>
    <x v="0"/>
    <s v="2 - Poder Ejecutivo"/>
    <s v="0205 - MINISTERIO DE HACIENDA"/>
    <s v="0008 - TESORERIA NACIONAL"/>
    <x v="0"/>
    <x v="0"/>
    <x v="2"/>
    <s v="2.2 - CONTRATACIÓN DE SERVICIOS"/>
    <s v="2.2.1 - SERVICIOS BÁSICOS"/>
    <s v="N"/>
    <s v="00 - N/A"/>
    <s v="10 - FONDO GENERAL"/>
    <s v=" "/>
    <s v="99 - MULTIPROVINCIAL"/>
    <n v="12620501"/>
    <n v="13441501"/>
    <n v="11250500.809999999"/>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76950"/>
    <n v="1837826.9200000002"/>
  </r>
  <r>
    <s v="2024"/>
    <x v="0"/>
    <x v="0"/>
    <x v="0"/>
    <x v="0"/>
    <s v="2 - Poder Ejecutivo"/>
    <s v="0205 - MINISTERIO DE HACIENDA"/>
    <s v="0008 - TESORERIA NACIONAL"/>
    <x v="0"/>
    <x v="0"/>
    <x v="2"/>
    <s v="2.2 - CONTRATACIÓN DE SERVICIOS"/>
    <s v="2.2.3 - VIÁTICOS"/>
    <s v="N"/>
    <s v="00 - N/A"/>
    <s v="10 - FONDO GENERAL"/>
    <s v=" "/>
    <s v="99 - MULTIPROVINCIAL"/>
    <n v="475000"/>
    <n v="520000"/>
    <n v="238064.5"/>
  </r>
  <r>
    <s v="2024"/>
    <x v="0"/>
    <x v="0"/>
    <x v="0"/>
    <x v="0"/>
    <s v="2 - Poder Ejecutivo"/>
    <s v="0205 - MINISTERIO DE HACIENDA"/>
    <s v="0008 - TESORERIA NACIONAL"/>
    <x v="0"/>
    <x v="0"/>
    <x v="2"/>
    <s v="2.2 - CONTRATACIÓN DE SERVICIOS"/>
    <s v="2.2.4 - TRANSPORTE Y ALMACENAJE"/>
    <s v="N"/>
    <s v="00 - N/A"/>
    <s v="10 - FONDO GENERAL"/>
    <s v=" "/>
    <s v="99 - MULTIPROVINCIAL"/>
    <n v="958742"/>
    <n v="1427371.1400000001"/>
    <n v="1012024.97"/>
  </r>
  <r>
    <s v="2024"/>
    <x v="0"/>
    <x v="0"/>
    <x v="0"/>
    <x v="0"/>
    <s v="2 - Poder Ejecutivo"/>
    <s v="0205 - MINISTERIO DE HACIENDA"/>
    <s v="0008 - TESORERIA NACIONAL"/>
    <x v="0"/>
    <x v="0"/>
    <x v="2"/>
    <s v="2.2 - CONTRATACIÓN DE SERVICIOS"/>
    <s v="2.2.5 - ALQUILERES Y RENTAS"/>
    <s v="N"/>
    <s v="00 - N/A"/>
    <s v="10 - FONDO GENERAL"/>
    <s v=" "/>
    <s v="99 - MULTIPROVINCIAL"/>
    <n v="3306536"/>
    <n v="9141081.6699999999"/>
    <n v="5537466.8799999999"/>
  </r>
  <r>
    <s v="2024"/>
    <x v="0"/>
    <x v="0"/>
    <x v="0"/>
    <x v="0"/>
    <s v="2 - Poder Ejecutivo"/>
    <s v="0205 - MINISTERIO DE HACIENDA"/>
    <s v="0008 - TESORERIA NACIONAL"/>
    <x v="0"/>
    <x v="0"/>
    <x v="2"/>
    <s v="2.2 - CONTRATACIÓN DE SERVICIOS"/>
    <s v="2.2.6 - SEGUROS"/>
    <s v="N"/>
    <s v="00 - N/A"/>
    <s v="10 - FONDO GENERAL"/>
    <s v=" "/>
    <s v="99 - MULTIPROVINCIAL"/>
    <n v="16398652"/>
    <n v="15404652"/>
    <n v="14458243.010000002"/>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971500"/>
    <n v="4338673.95"/>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977809.36"/>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9887159.329999998"/>
    <n v="15880029.929999998"/>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2116000"/>
    <n v="1603075.9300000002"/>
  </r>
  <r>
    <s v="2024"/>
    <x v="0"/>
    <x v="0"/>
    <x v="0"/>
    <x v="0"/>
    <s v="2 - Poder Ejecutivo"/>
    <s v="0205 - MINISTERIO DE HACIENDA"/>
    <s v="0008 - TESORERIA NACIONAL"/>
    <x v="0"/>
    <x v="0"/>
    <x v="2"/>
    <s v="2.3 - MATERIALES Y SUMINISTROS"/>
    <s v="2.3.2 - TEXTILES Y VESTUARIOS"/>
    <s v="N"/>
    <s v="00 - N/A"/>
    <s v="10 - FONDO GENERAL"/>
    <s v=" "/>
    <s v="99 - MULTIPROVINCIAL"/>
    <n v="761296"/>
    <n v="856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576264"/>
    <n v="45416857.769999996"/>
  </r>
  <r>
    <s v="2024"/>
    <x v="0"/>
    <x v="0"/>
    <x v="0"/>
    <x v="0"/>
    <s v="2 - Poder Ejecutivo"/>
    <s v="0205 - MINISTERIO DE HACIENDA"/>
    <s v="0008 - TESORERIA NACIONAL"/>
    <x v="0"/>
    <x v="0"/>
    <x v="2"/>
    <s v="2.3 - MATERIALES Y SUMINISTROS"/>
    <s v="2.3.4 - PRODUCTOS FARMACÉUTICOS"/>
    <s v="N"/>
    <s v="00 - N/A"/>
    <s v="10 - FONDO GENERAL"/>
    <s v=" "/>
    <s v="99 - MULTIPROVINCIAL"/>
    <n v="69770"/>
    <n v="77996.2"/>
    <n v="0"/>
  </r>
  <r>
    <s v="2024"/>
    <x v="0"/>
    <x v="0"/>
    <x v="0"/>
    <x v="0"/>
    <s v="2 - Poder Ejecutivo"/>
    <s v="0205 - MINISTERIO DE HACIENDA"/>
    <s v="0008 - TESORERIA NACIONAL"/>
    <x v="0"/>
    <x v="0"/>
    <x v="2"/>
    <s v="2.3 - MATERIALES Y SUMINISTROS"/>
    <s v="2.3.5 - CUERO, CAUCHO Y PLÁSTICO"/>
    <s v="N"/>
    <s v="00 - N/A"/>
    <s v="10 - FONDO GENERAL"/>
    <s v=" "/>
    <s v="99 - MULTIPROVINCIAL"/>
    <n v="1030727"/>
    <n v="895727"/>
    <n v="795652.60000000009"/>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274718.66000000003"/>
    <n v="178278.63"/>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799531.5600000005"/>
  </r>
  <r>
    <s v="2024"/>
    <x v="0"/>
    <x v="0"/>
    <x v="0"/>
    <x v="0"/>
    <s v="2 - Poder Ejecutivo"/>
    <s v="0205 - MINISTERIO DE HACIENDA"/>
    <s v="0008 - TESORERIA NACIONAL"/>
    <x v="0"/>
    <x v="0"/>
    <x v="2"/>
    <s v="2.3 - MATERIALES Y SUMINISTROS"/>
    <s v="2.3.9 - PRODUCTOS Y ÚTILES VARIOS"/>
    <s v="N"/>
    <s v="00 - N/A"/>
    <s v="10 - FONDO GENERAL"/>
    <s v=" "/>
    <s v="99 - MULTIPROVINCIAL"/>
    <n v="8963480"/>
    <n v="8257234"/>
    <n v="6341958.5999999996"/>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320162916.63"/>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5150561.759999998"/>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44519698.369999982"/>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257064"/>
    <n v="9380937.3899999987"/>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38752"/>
    <n v="840256.53"/>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120389"/>
    <n v="87669.98000000001"/>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45250"/>
    <n v="2166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176741"/>
    <n v="162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11556"/>
    <n v="3407342.5"/>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951664"/>
    <n v="3914328.4400000009"/>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00600"/>
    <n v="2496040.33"/>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254037"/>
    <n v="2014369.4300000002"/>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943718.39000000013"/>
    <n v="943718.39"/>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9818117"/>
    <n v="8630172.1300000008"/>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773752.15"/>
    <n v="773752.14"/>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270122"/>
    <n v="1182170.7200000002"/>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2567.32000000007"/>
    <n v="707018.71"/>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946093"/>
    <n v="923457.13000000012"/>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305"/>
    <n v="23305"/>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292515"/>
    <n v="289762.5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60626.67999999993"/>
    <n v="77247.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760.410000000002"/>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8310268.9699999997"/>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4584857"/>
    <n v="3589736.3500000015"/>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0"/>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2999998"/>
    <n v="321952902.20999998"/>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95335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43926512.719999991"/>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4143125"/>
    <n v="10388905.5"/>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42938.04"/>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894679.66"/>
    <n v="592556"/>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467200"/>
    <n v="20353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706710"/>
    <n v="1720398.1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4464487.520000003"/>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86409"/>
    <n v="3688100.16"/>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599807"/>
    <n v="4833454.540000001"/>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775727.859999999"/>
    <n v="15219051.510000002"/>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163445.1099999999"/>
    <n v="792405.39"/>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67353.8600000001"/>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67400"/>
    <n v="936695.71"/>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15908.55000000002"/>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0000000001"/>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23000"/>
    <n v="8124308.46"/>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632222.5099999998"/>
    <n v="3249305.8600000003"/>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44519968.920000002"/>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12425879.17"/>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388149.55"/>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988115.8300000001"/>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1219212.25"/>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86800.28999999998"/>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69094.02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20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27887209"/>
    <n v="2620815.94"/>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600000"/>
    <n v="1784987.3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30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6720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926015.67"/>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
    <n v="300846054.04999995"/>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74551086.019999996"/>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25214.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41657351.220000014"/>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2519922.789999999"/>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534500"/>
    <n v="363722.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103505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160862"/>
    <n v="61268.87"/>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4044153.740000002"/>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945169.0900000008"/>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687500"/>
    <n v="1929546.0300000003"/>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4769173"/>
    <n v="1920870.1099999999"/>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8804955.9700000007"/>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308542.5"/>
    <n v="1203776.1000000001"/>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198889.88"/>
    <n v="2020828.3000000003"/>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403946"/>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68700"/>
    <n v="169947.29"/>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10383652.800000001"/>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630240.88"/>
    <n v="1969954.3"/>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561217"/>
    <n v="15099965.980000002"/>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200000003"/>
    <n v="2105141.13"/>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4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88244063.87"/>
    <n v="693538376.08000004"/>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945844.68999998"/>
    <n v="107390478.66"/>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2232484"/>
    <n v="29881916.880000003"/>
  </r>
  <r>
    <s v="2024"/>
    <x v="0"/>
    <x v="0"/>
    <x v="0"/>
    <x v="0"/>
    <s v="2 - Poder Ejecutivo"/>
    <s v="0206 - MINISTERIO DE EDUCACIÓN"/>
    <s v="0001 - MINISTERIO DE EDUCACION"/>
    <x v="2"/>
    <x v="10"/>
    <x v="41"/>
    <s v="2.2 - CONTRATACIÓN DE SERVICIOS"/>
    <s v="2.2.3 - VIÁTICOS"/>
    <s v="N"/>
    <s v="00 - N/A"/>
    <s v="10 - FONDO GENERAL"/>
    <s v=" "/>
    <s v="99 - MULTIPROVINCIAL"/>
    <n v="1558000"/>
    <n v="931525"/>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0"/>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12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1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12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081802.4399999976"/>
    <n v="1390290.1600000001"/>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3820376468.380005"/>
    <n v="77625116720.579987"/>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288667840.079998"/>
    <n v="12109636753.460005"/>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563668354.39999998"/>
    <n v="529355187.94999999"/>
  </r>
  <r>
    <s v="2024"/>
    <x v="0"/>
    <x v="0"/>
    <x v="0"/>
    <x v="0"/>
    <s v="2 - Poder Ejecutivo"/>
    <s v="0206 - MINISTERIO DE EDUCACIÓN"/>
    <s v="0001 - MINISTERIO DE EDUCACION"/>
    <x v="2"/>
    <x v="10"/>
    <x v="42"/>
    <s v="2.2 - CONTRATACIÓN DE SERVICIOS"/>
    <s v="2.2.3 - VIÁTICOS"/>
    <s v="N"/>
    <s v="00 - N/A"/>
    <s v="10 - FONDO GENERAL"/>
    <s v=" "/>
    <s v="99 - MULTIPROVINCIAL"/>
    <n v="171287750"/>
    <n v="5578882.3799999952"/>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94625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332133390.23000002"/>
    <n v="2916086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38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140715"/>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12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1004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3853997752.84"/>
    <n v="21907398098.46999"/>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92207547.3399997"/>
    <n v="3445907761.9000001"/>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92524671.38"/>
    <n v="474152823.01000011"/>
  </r>
  <r>
    <s v="2024"/>
    <x v="0"/>
    <x v="0"/>
    <x v="0"/>
    <x v="0"/>
    <s v="2 - Poder Ejecutivo"/>
    <s v="0206 - MINISTERIO DE EDUCACIÓN"/>
    <s v="0001 - MINISTERIO DE EDUCACION"/>
    <x v="2"/>
    <x v="10"/>
    <x v="43"/>
    <s v="2.2 - CONTRATACIÓN DE SERVICIOS"/>
    <s v="2.2.3 - VIÁTICOS"/>
    <s v="N"/>
    <s v="00 - N/A"/>
    <s v="10 - FONDO GENERAL"/>
    <s v=" "/>
    <s v="99 - MULTIPROVINCIAL"/>
    <n v="14702450"/>
    <n v="1793062.5"/>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443903.98000000045"/>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35536329.78999996"/>
    <n v="390727715.76999998"/>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1087238.16"/>
    <n v="18970206.010000002"/>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2784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2541670.5299999714"/>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2085103.4300000006"/>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22329993.519999996"/>
    <n v="483597.3899999999"/>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19081014.6399999"/>
    <n v="2557557157.7399993"/>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6999993"/>
    <n v="399976596.64000016"/>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8582656.1300000027"/>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38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915201"/>
    <n v="816882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00000001"/>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337423.79000000097"/>
    <n v="174072.61"/>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212511121.6300001"/>
    <n v="7522213558.3399992"/>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6450496.0799999"/>
    <n v="1170996706.240001"/>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415353.4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43526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000000011"/>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73187930.609999999"/>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3433394"/>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1319500.8"/>
    <n v="912804.81"/>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2610875.700000003"/>
    <n v="24718734.439999998"/>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50220694.43000001"/>
    <n v="319661591.49999988"/>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19999999"/>
    <n v="49405689.940000013"/>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994516.4000000004"/>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142642.5"/>
    <n v="666167.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94044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13498.35"/>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357371.9199999988"/>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1163566.5200000019"/>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1278484.1199999999"/>
    <n v="664143.19000000006"/>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8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5809970.8499999996"/>
    <n v="3388795.07"/>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7594926387.66"/>
    <n v="16090741484.070004"/>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530907926.1999998"/>
    <n v="2977241947.7100005"/>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3878631.48"/>
    <n v="2206922342.3899989"/>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8422757223.2400007"/>
    <n v="7928792088.5300074"/>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76957643.69"/>
    <n v="272997337.03000009"/>
  </r>
  <r>
    <s v="2024"/>
    <x v="0"/>
    <x v="0"/>
    <x v="0"/>
    <x v="0"/>
    <s v="2 - Poder Ejecutivo"/>
    <s v="0206 - MINISTERIO DE EDUCACIÓN"/>
    <s v="0001 - MINISTERIO DE EDUCACION"/>
    <x v="2"/>
    <x v="10"/>
    <x v="40"/>
    <s v="2.2 - CONTRATACIÓN DE SERVICIOS"/>
    <s v="2.2.3 - VIÁTICOS"/>
    <s v="N"/>
    <s v="00 - N/A"/>
    <s v="10 - FONDO GENERAL"/>
    <s v=" "/>
    <s v="99 - MULTIPROVINCIAL"/>
    <n v="414995881"/>
    <n v="213273308.90999988"/>
    <n v="189442871.32999995"/>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367643774.49"/>
    <n v="1200496283.1799998"/>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128728805.9800005"/>
    <n v="1732024332.4800005"/>
  </r>
  <r>
    <s v="2024"/>
    <x v="0"/>
    <x v="0"/>
    <x v="0"/>
    <x v="0"/>
    <s v="2 - Poder Ejecutivo"/>
    <s v="0206 - MINISTERIO DE EDUCACIÓN"/>
    <s v="0001 - MINISTERIO DE EDUCACION"/>
    <x v="2"/>
    <x v="10"/>
    <x v="40"/>
    <s v="2.2 - CONTRATACIÓN DE SERVICIOS"/>
    <s v="2.2.6 - SEGUROS"/>
    <s v="N"/>
    <s v="00 - N/A"/>
    <s v="10 - FONDO GENERAL"/>
    <s v=" "/>
    <s v="99 - MULTIPROVINCIAL"/>
    <n v="177613200"/>
    <n v="1049433440.46"/>
    <n v="1013917638.05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092204.25999999"/>
    <n v="85097313.210000023"/>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745443332.62999964"/>
    <n v="516214904.66999996"/>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604032650.71999931"/>
    <n v="531977734.84000003"/>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796290.479999999"/>
    <n v="13095159.779999997"/>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71032464.05000001"/>
    <n v="77210292.280000001"/>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53505172.860000014"/>
    <n v="22808919.48"/>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96208.07"/>
    <n v="9158.17"/>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1083317.700000003"/>
    <n v="9473333.7699999996"/>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15626392.460000003"/>
    <n v="9639871.9900000002"/>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290611409.91000003"/>
    <n v="211316171.24000004"/>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19713260.56999993"/>
    <n v="145648076.16000006"/>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242437"/>
    <n v="31396024.660000004"/>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745019.3500000015"/>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1762318"/>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312666.63"/>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4000000"/>
    <n v="3522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753199.6599999997"/>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208596.08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9654257"/>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5000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22937880.93"/>
    <n v="12222835.249999998"/>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4094277.73"/>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75000000"/>
    <n v="51551064.610000007"/>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01450000"/>
    <n v="33596848.529999986"/>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6589070"/>
    <n v="1590569.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848114.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256379.46"/>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3500000"/>
    <n v="652021.27"/>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316718.64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640268.9300000002"/>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694253.630000001"/>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60743919.460000008"/>
    <n v="22435343.509999994"/>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75185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499999996"/>
    <n v="6097370.2800000003"/>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303640825.85000008"/>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720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43187994.990000002"/>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5529034.1299999999"/>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61718552.99000001"/>
    <n v="50161094.969999999"/>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950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59732.3500000006"/>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12877495.34999999"/>
    <n v="191354233.70999995"/>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099999994"/>
    <n v="5538996.73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700000"/>
    <n v="12455327.650000002"/>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114244231.95999999"/>
    <n v="79447861.699999988"/>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6604583.640000001"/>
    <n v="30358805.900000002"/>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683307.4200000002"/>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395251"/>
    <n v="88956014.910000011"/>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2107131.0700000003"/>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51816.1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8968718"/>
    <n v="6938097.0999999996"/>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6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1870501.280000001"/>
    <n v="53951867.879999988"/>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112096657.97"/>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30650259.859999999"/>
    <n v="27364720.960000001"/>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756097.280000001"/>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10317874.07"/>
    <n v="9348596.3600000013"/>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5882511.140000002"/>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3746695.5"/>
    <n v="3047424.97"/>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821044.299999997"/>
  </r>
  <r>
    <s v="2024"/>
    <x v="0"/>
    <x v="0"/>
    <x v="0"/>
    <x v="0"/>
    <s v="2 - Poder Ejecutivo"/>
    <s v="0206 - MINISTERIO DE EDUCACIÓN"/>
    <s v="0005 - INSTITUTO NACIONAL DE BIENESTAR MAGISTERIAL"/>
    <x v="2"/>
    <x v="10"/>
    <x v="40"/>
    <s v="2.2 - CONTRATACIÓN DE SERVICIOS"/>
    <s v="2.2.1 - SERVICIOS BÁSICOS"/>
    <s v="N"/>
    <s v="00 - N/A"/>
    <s v="20 - FONDOS CON DESTINO ESPECÍFICO"/>
    <s v=" "/>
    <s v="99 - MULTIPROVINCIAL"/>
    <n v="0"/>
    <n v="1100000"/>
    <n v="0"/>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0000000007"/>
    <n v="821790.94"/>
  </r>
  <r>
    <s v="2024"/>
    <x v="0"/>
    <x v="0"/>
    <x v="0"/>
    <x v="0"/>
    <s v="2 - Poder Ejecutivo"/>
    <s v="0206 - MINISTERIO DE EDUCACIÓN"/>
    <s v="0005 - INSTITUTO NACIONAL DE BIENESTAR MAGISTERIAL"/>
    <x v="2"/>
    <x v="10"/>
    <x v="40"/>
    <s v="2.2 - CONTRATACIÓN DE SERVICIOS"/>
    <s v="2.2.2 - PUBLICIDAD, IMPRESIÓN Y ENCUADERNACIÓN"/>
    <s v="N"/>
    <s v="00 - N/A"/>
    <s v="20 - FONDOS CON DESTINO ESPECÍFICO"/>
    <s v=" "/>
    <s v="99 - MULTIPROVINCIAL"/>
    <n v="0"/>
    <n v="1029525"/>
    <n v="29525"/>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4 - TRANSPORTE Y ALMACENAJE"/>
    <s v="N"/>
    <s v="00 - N/A"/>
    <s v="20 - FONDOS CON DESTINO ESPECÍFICO"/>
    <s v=" "/>
    <s v="99 - MULTIPROVINCIAL"/>
    <n v="0"/>
    <n v="175000"/>
    <n v="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65866.4899999998"/>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3895771.9400000004"/>
    <n v="399895.98"/>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426523603"/>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250258.05"/>
    <n v="241156.5"/>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19042.4900000002"/>
    <n v="3655914.6099999989"/>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20 - FONDOS CON DESTINO ESPECÍFICO"/>
    <s v=" "/>
    <s v="99 - MULTIPROVINCIAL"/>
    <n v="0"/>
    <n v="2808953.26"/>
    <n v="8813.26"/>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541650.0199999996"/>
    <n v="6611685.7000000002"/>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43671208.390000001"/>
    <n v="2877839.8000000003"/>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431461.6799999997"/>
    <n v="3116218.81"/>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73362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63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2136104.2599999998"/>
    <n v="1386346.6"/>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5000"/>
    <n v="1687.4"/>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954611.71000000008"/>
    <n v="670193.8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850000"/>
    <n v="180833.53"/>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946087"/>
    <n v="215159.48"/>
  </r>
  <r>
    <s v="2024"/>
    <x v="0"/>
    <x v="0"/>
    <x v="0"/>
    <x v="0"/>
    <s v="2 - Poder Ejecutivo"/>
    <s v="0206 - MINISTERIO DE EDUCACIÓN"/>
    <s v="0005 - INSTITUTO NACIONAL DE BIENESTAR MAGISTERIAL"/>
    <x v="2"/>
    <x v="10"/>
    <x v="40"/>
    <s v="2.3 - MATERIALES Y SUMINISTROS"/>
    <s v="2.3.4 - PRODUCTOS FARMACÉUTICOS"/>
    <s v="N"/>
    <s v="00 - N/A"/>
    <s v="20 - FONDOS CON DESTINO ESPECÍFICO"/>
    <s v=" "/>
    <s v="99 - MULTIPROVINCIAL"/>
    <n v="0"/>
    <n v="0"/>
    <n v="0"/>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5 - CUERO, CAUCHO Y PLÁSTICO"/>
    <s v="N"/>
    <s v="00 - N/A"/>
    <s v="20 - FONDOS CON DESTINO ESPECÍFICO"/>
    <s v=" "/>
    <s v="99 - MULTIPROVINCIAL"/>
    <n v="0"/>
    <n v="90000"/>
    <n v="0"/>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727398.0700000003"/>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155000"/>
    <n v="62008.41"/>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252399.59"/>
    <n v="4855499.1399999997"/>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4255116.51"/>
    <n v="638908.1"/>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3632600.89999999"/>
    <n v="103443848.33"/>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062764"/>
    <n v="15823644.04000000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8521.1"/>
    <n v="14427950.340000005"/>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3268740.5899999994"/>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2739767.0400000005"/>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2224477.25"/>
    <n v="18316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4049.7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29621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646286"/>
    <n v="646285.28"/>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
    <n v="10319085.319999998"/>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2931019.710000001"/>
    <n v="39129235.039999999"/>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2077387.3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93242.7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362509.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335299.24"/>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4381.45"/>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4915850.72"/>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516605.1600000006"/>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231964237.07999995"/>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7924394.230000004"/>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32949568.680000011"/>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199999992"/>
    <n v="7836779.6499999994"/>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5846499.0600000005"/>
    <n v="4045400.9699999993"/>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7556733.25"/>
    <n v="5578922.989999997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3364574.98"/>
    <n v="1825519.7500000002"/>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3172367.8599999994"/>
    <n v="1780622.6600000004"/>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44021591.959999993"/>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17399612.219999999"/>
    <n v="12722141.18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6436830.15000001"/>
    <n v="95366021.059999973"/>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22329617.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141670"/>
    <n v="897087.3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961806.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994194.90999999992"/>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585185"/>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175715.47999999998"/>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0578695"/>
    <n v="959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9952897.0399999991"/>
    <n v="6571178.7700000005"/>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24351270.0799999"/>
    <n v="1095344597.5500014"/>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9000005"/>
    <n v="174732492.57000008"/>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191666.66"/>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9333.34"/>
    <n v="16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56790982.68000004"/>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0619977"/>
    <n v="27596915.670000013"/>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0280117.200000003"/>
    <n v="10129543.74"/>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5807970.96"/>
    <n v="34350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8507800.379999999"/>
    <n v="5551667.7200000007"/>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475157.950000003"/>
    <n v="46336717.68"/>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6400000"/>
    <n v="25420127.310000002"/>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63327008.32"/>
    <n v="47173009.80000000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819182.36000001"/>
    <n v="154479997.05000007"/>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1289463"/>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2407182.210000001"/>
    <n v="34731557.760000005"/>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46228481.40000001"/>
    <n v="87942678.739999935"/>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176660.83"/>
    <n v="6293097.4500000002"/>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1495493.459999999"/>
    <n v="9024088.3600000013"/>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107595.94"/>
    <n v="42254.14"/>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875500"/>
    <n v="383037.4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1393518.05"/>
    <n v="434378.57000000007"/>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9718737.580000009"/>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47733816.170000002"/>
    <n v="34523933.650000013"/>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818953145.74000013"/>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93430252.0799999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13081368.86999999"/>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43300263.460000001"/>
    <n v="36909785.920000002"/>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30365061"/>
    <n v="19716949.620000005"/>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70873318.179999992"/>
    <n v="28334964"/>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39054175.269999996"/>
    <n v="3693899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88506890.020000011"/>
    <n v="88179120.270000026"/>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1816393.799999997"/>
    <n v="17082983.520000003"/>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15572596.620000001"/>
    <n v="9754993.4399999995"/>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50114782.539999992"/>
    <n v="36436115.610000014"/>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8364518739.230003"/>
    <n v="28226511777.269985"/>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473863"/>
    <n v="1686867.2100000002"/>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247607256.0200005"/>
    <n v="3215953613.0299983"/>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31416367.5"/>
    <n v="11712589.739999998"/>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47373361.100000001"/>
    <n v="27733324.830000009"/>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200000002"/>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5704172.0899999999"/>
    <n v="529490.9499999999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069055.030000001"/>
    <n v="34161798.969999999"/>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295103215.1699998"/>
    <n v="1082508053.9399996"/>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38044299.83000001"/>
    <n v="95193760.009999976"/>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2233695.369999997"/>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5481460.790000001"/>
    <n v="11425262.48"/>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7499784.4699999997"/>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25065.629999999997"/>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4330000"/>
    <n v="49500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2041092.1600000001"/>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4973309.400000006"/>
    <n v="5570750.7400000002"/>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2160722.23"/>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1411593.27"/>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821516"/>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4509846.24"/>
    <n v="496332.5"/>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1000465.32"/>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2340355"/>
    <n v="1085057.75"/>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770372.7200000002"/>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220163.68"/>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4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538349.43000000005"/>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00000000002"/>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699999999"/>
    <n v="2581250.02"/>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19315779.149999999"/>
    <n v="8148507.3399999999"/>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000000007"/>
    <n v="8260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7082002.02"/>
    <n v="12338140.899999999"/>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674984.83"/>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63265.8"/>
    <n v="1291695.7"/>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8372.5"/>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822783.4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183785"/>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786512.58"/>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300000004"/>
    <n v="129318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917516.530000001"/>
    <n v="36309604.990000002"/>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545167.659999996"/>
    <n v="31661019.050000001"/>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208270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103669"/>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1784625.44999999"/>
    <n v="286450826.29000002"/>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6887.42"/>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1999998"/>
    <n v="375384272.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61826.06"/>
    <n v="35354270.079999998"/>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1135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9116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28674"/>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3040.01"/>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800007"/>
    <n v="3824287751.8800006"/>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03"/>
    <n v="601308875.7700001"/>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544499689.63000011"/>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92538201.49000001"/>
    <n v="249425251.53"/>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3085302.06"/>
    <n v="86719235.080000028"/>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1008078.24"/>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56351942.34999999"/>
    <n v="39891933.720000006"/>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239576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51575552.709999993"/>
    <n v="30697259.950000007"/>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904567.58000000007"/>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73168224.329999998"/>
    <n v="43510164.360000022"/>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377740.63"/>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40704563.200000003"/>
    <n v="426838.96"/>
  </r>
  <r>
    <s v="2024"/>
    <x v="0"/>
    <x v="0"/>
    <x v="0"/>
    <x v="0"/>
    <s v="2 - Poder Ejecutivo"/>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19379187.01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9152054.769999996"/>
    <n v="32281645.559999984"/>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561204.33"/>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7062386.87"/>
    <n v="107832622.47000006"/>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108563876.63"/>
    <n v="65874782.460000001"/>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38411766.82"/>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4950019.199999988"/>
    <n v="42186328.230000012"/>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46565155.41"/>
    <n v="27720966.600000005"/>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21783774.52"/>
    <n v="15498976.560000002"/>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20 - FONDOS CON DESTINO ESPECÍFICO"/>
    <s v=" "/>
    <s v="99 - MULTIPROVINCIAL"/>
    <n v="0"/>
    <n v="172962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3376319.580000002"/>
    <n v="14595913.010000002"/>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5303144.430000002"/>
    <n v="9170040.8399999999"/>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1188590.3999999999"/>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2987172.27"/>
    <n v="1708027704.9799998"/>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158880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5342085"/>
    <n v="7696248.2499999991"/>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898231.35"/>
    <n v="1810045.27"/>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20 - FONDOS CON DESTINO ESPECÍFICO"/>
    <s v=" "/>
    <s v="99 - MULTIPROVINCIAL"/>
    <n v="0"/>
    <n v="43704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52478158.56"/>
    <n v="118944808.0599999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15935075.98999999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2724339.42000002"/>
    <n v="96025197.699999958"/>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2230682"/>
    <n v="334707"/>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623045.08"/>
    <n v="101560998.08000001"/>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40000002"/>
    <n v="16895049.350000001"/>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433130.92"/>
    <n v="13949689.970000004"/>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5703396.8699999992"/>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209218.11"/>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86600"/>
    <n v="2453300.8699999996"/>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52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96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262727"/>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5030015"/>
    <n v="1259428.8399999999"/>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14279454.6900002"/>
    <n v="877159900.92999983"/>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8881834.19999999"/>
    <n v="155489201.09999996"/>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665140.42"/>
    <n v="116517335.58000003"/>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82912802.079999968"/>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321849.0499999998"/>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87704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73950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76185377"/>
    <n v="151844636.02999991"/>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3185693.440000005"/>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9994493.6400000006"/>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983080.68"/>
    <n v="42994994.040000007"/>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63077675"/>
    <n v="42358596.079999991"/>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3066080.89"/>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39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062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7"/>
    <n v="9411123025.5399952"/>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23724062.65000001"/>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10679616"/>
    <n v="5923578.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3170915"/>
    <n v="951562.7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3"/>
    <n v="211445685.91"/>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3356972.96"/>
    <n v="884300974.20000076"/>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7000003"/>
    <n v="197320993.38"/>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96"/>
    <n v="30004136.659999993"/>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700000001"/>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2"/>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69999996"/>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799999996"/>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39999999"/>
    <n v="3446970.6300000004"/>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599999999"/>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1"/>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200000003"/>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00000006"/>
    <n v="1947094.98"/>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05"/>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400000004"/>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49999998"/>
    <n v="7083430.5500000007"/>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2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93189559.61999995"/>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5533659.229999997"/>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6918360.040000007"/>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968758.7899999998"/>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331786.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864890"/>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741307.41999999993"/>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663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1036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521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404054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23482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4305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327361.70000000007"/>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63270000"/>
    <n v="56408724.909999989"/>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803600.2000000011"/>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9640808.0199999996"/>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409.42"/>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50386.77"/>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8"/>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5857.1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70005.4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2676000"/>
    <n v="54936753.460000008"/>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561500"/>
    <n v="7721837.9600000018"/>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1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7127038.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1630177.37"/>
    <n v="706404.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082727.27"/>
    <n v="0"/>
  </r>
  <r>
    <s v="2024"/>
    <x v="0"/>
    <x v="0"/>
    <x v="0"/>
    <x v="0"/>
    <s v="2 - Poder Ejecutivo"/>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100000"/>
    <n v="37195.85"/>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5227272.7300000004"/>
    <n v="4282485.0999999996"/>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8200000"/>
    <n v="2913153.3899999997"/>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199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5750000"/>
    <n v="425580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3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6 - PRODUCTOS DE MINERALES, METÁLICOS Y NO METÁLICOS"/>
    <s v="N"/>
    <s v="00 - N/A"/>
    <s v="10 - FONDO GENERAL"/>
    <s v=" "/>
    <s v="99 - MULTIPROVINCIAL"/>
    <n v="0"/>
    <n v="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6218483.3700000001"/>
    <n v="311825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82377595"/>
    <n v="677209201.18999934"/>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192621000"/>
    <n v="107355267.40000002"/>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9378510"/>
    <n v="91673821.089999959"/>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66002599.44999999"/>
    <n v="238654467.21000007"/>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2834913.1100000003"/>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7600000"/>
    <n v="3709740.8999999994"/>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007565.7000000002"/>
    <n v="59659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1617000"/>
    <n v="941721.03"/>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9124255.5399999991"/>
    <n v="725354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9623000"/>
    <n v="19329876.43000000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535711.690000001"/>
    <n v="28194728.659999993"/>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097061.829999991"/>
    <n v="14569676.47999999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17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086107.039999999"/>
    <n v="37150440.1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220618.3800000004"/>
    <n v="1636368.3800000001"/>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202572.9000000004"/>
    <n v="5353820.4200000009"/>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65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323500.04"/>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2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2829000.1"/>
    <n v="167911.65000000002"/>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097642.7699999996"/>
    <n v="3513013.7900000005"/>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725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588388.900000006"/>
    <n v="26697928.899999999"/>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3760859.43"/>
    <n v="19716242.240000006"/>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57481073"/>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84012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900000"/>
    <n v="160758.39999999999"/>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5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3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25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550000"/>
    <n v="0"/>
  </r>
  <r>
    <s v="2024"/>
    <x v="0"/>
    <x v="0"/>
    <x v="0"/>
    <x v="0"/>
    <s v="2 - Poder Ejecutivo"/>
    <s v="0208 - MINISTERIO DE DEPORTES Y RECREACIÓN"/>
    <s v="0001 - MINISTERIO DE DEPORTES Y RECREACIÓN"/>
    <x v="2"/>
    <x v="10"/>
    <x v="40"/>
    <s v="2.3 - MATERIALES Y SUMINISTROS"/>
    <s v="2.3.7 - COMBUSTIBLES, LUBRICANTES, PRODUCTOS QUÍMICOS Y CONEXOS"/>
    <s v="N"/>
    <s v="00 - N/A"/>
    <s v="10 - FONDO GENERAL"/>
    <s v=" "/>
    <s v="99 - MULTIPROVINCIAL"/>
    <n v="0"/>
    <n v="1600000"/>
    <n v="1587830.46"/>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7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55964689.410000004"/>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7735860"/>
    <n v="5414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761817"/>
    <n v="7709667.7699999996"/>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10231731"/>
    <n v="9081113.2400000002"/>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1294900"/>
    <n v="14186597.09"/>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999900"/>
    <n v="1908722.23"/>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3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2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200000"/>
    <n v="1525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410000"/>
    <n v="15000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1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61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3016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
    <n v="460152.44000000012"/>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2127259.62999988"/>
    <n v="650174029.41000009"/>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272777"/>
    <n v="5645447.5099999988"/>
  </r>
  <r>
    <s v="2024"/>
    <x v="0"/>
    <x v="0"/>
    <x v="0"/>
    <x v="0"/>
    <s v="2 - Poder Ejecutivo"/>
    <s v="0209 - MINISTERIO DE TRABAJO"/>
    <s v="0001 - MINISTERIO DE TRABAJO"/>
    <x v="1"/>
    <x v="2"/>
    <x v="51"/>
    <s v="2.1 - REMUNERACIONES Y CONTRIBUCIONES"/>
    <s v="2.1.2 - SOBRESUELDOS"/>
    <s v="N"/>
    <s v="00 - N/A"/>
    <s v="10 - FONDO GENERAL"/>
    <s v=" "/>
    <s v="99 - MULTIPROVINCIAL"/>
    <n v="138754650"/>
    <n v="124893698.12"/>
    <n v="121459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67223"/>
    <n v="9082330.2099999972"/>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56652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30000052"/>
    <n v="90164157.51000011"/>
  </r>
  <r>
    <s v="2024"/>
    <x v="0"/>
    <x v="0"/>
    <x v="0"/>
    <x v="0"/>
    <s v="2 - Poder Ejecutivo"/>
    <s v="0209 - MINISTERIO DE TRABAJO"/>
    <s v="0001 - MINISTERIO DE TRABAJO"/>
    <x v="1"/>
    <x v="2"/>
    <x v="51"/>
    <s v="2.2 - CONTRATACIÓN DE SERVICIOS"/>
    <s v="2.2.1 - SERVICIOS BÁSICOS"/>
    <s v="N"/>
    <s v="00 - N/A"/>
    <s v="10 - FONDO GENERAL"/>
    <s v=" "/>
    <s v="99 - MULTIPROVINCIAL"/>
    <n v="33440400"/>
    <n v="38217616.379999995"/>
    <n v="34755187.509999998"/>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924922.120000001"/>
    <n v="12587823.85"/>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03"/>
    <n v="4892721.12"/>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446576.5300000003"/>
    <n v="3441033.4"/>
  </r>
  <r>
    <s v="2024"/>
    <x v="0"/>
    <x v="0"/>
    <x v="0"/>
    <x v="0"/>
    <s v="2 - Poder Ejecutivo"/>
    <s v="0209 - MINISTERIO DE TRABAJO"/>
    <s v="0001 - MINISTERIO DE TRABAJO"/>
    <x v="1"/>
    <x v="2"/>
    <x v="51"/>
    <s v="2.2 - CONTRATACIÓN DE SERVICIOS"/>
    <s v="2.2.3 - VIÁTICOS"/>
    <s v="N"/>
    <s v="00 - N/A"/>
    <s v="10 - FONDO GENERAL"/>
    <s v=" "/>
    <s v="99 - MULTIPROVINCIAL"/>
    <n v="18485000"/>
    <n v="32876776.120000001"/>
    <n v="29930609.9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700000005"/>
  </r>
  <r>
    <s v="2024"/>
    <x v="0"/>
    <x v="0"/>
    <x v="0"/>
    <x v="0"/>
    <s v="2 - Poder Ejecutivo"/>
    <s v="0209 - MINISTERIO DE TRABAJO"/>
    <s v="0001 - MINISTERIO DE TRABAJO"/>
    <x v="1"/>
    <x v="2"/>
    <x v="51"/>
    <s v="2.2 - CONTRATACIÓN DE SERVICIOS"/>
    <s v="2.2.4 - TRANSPORTE Y ALMACENAJE"/>
    <s v="N"/>
    <s v="00 - N/A"/>
    <s v="10 - FONDO GENERAL"/>
    <s v=" "/>
    <s v="99 - MULTIPROVINCIAL"/>
    <n v="5759940"/>
    <n v="4670805.6099999994"/>
    <n v="4569685.4499999993"/>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41140.58"/>
    <n v="1597341.1900000002"/>
  </r>
  <r>
    <s v="2024"/>
    <x v="0"/>
    <x v="0"/>
    <x v="0"/>
    <x v="0"/>
    <s v="2 - Poder Ejecutivo"/>
    <s v="0209 - MINISTERIO DE TRABAJO"/>
    <s v="0001 - MINISTERIO DE TRABAJO"/>
    <x v="1"/>
    <x v="2"/>
    <x v="51"/>
    <s v="2.2 - CONTRATACIÓN DE SERVICIOS"/>
    <s v="2.2.5 - ALQUILERES Y RENTAS"/>
    <s v="N"/>
    <s v="00 - N/A"/>
    <s v="10 - FONDO GENERAL"/>
    <s v=" "/>
    <s v="99 - MULTIPROVINCIAL"/>
    <n v="27740600"/>
    <n v="31119324.159999996"/>
    <n v="22131342.859999996"/>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719008.86"/>
    <n v="3484100"/>
  </r>
  <r>
    <s v="2024"/>
    <x v="0"/>
    <x v="0"/>
    <x v="0"/>
    <x v="0"/>
    <s v="2 - Poder Ejecutivo"/>
    <s v="0209 - MINISTERIO DE TRABAJO"/>
    <s v="0001 - MINISTERIO DE TRABAJO"/>
    <x v="1"/>
    <x v="2"/>
    <x v="51"/>
    <s v="2.2 - CONTRATACIÓN DE SERVICIOS"/>
    <s v="2.2.5 - ALQUILERES Y RENTAS"/>
    <s v="N"/>
    <s v="00 - N/A"/>
    <s v="70 - DONACION EXTERNA"/>
    <s v=" "/>
    <s v="99 - MULTIPROVINCIAL"/>
    <n v="0"/>
    <n v="3371271.66"/>
    <n v="1646902.4"/>
  </r>
  <r>
    <s v="2024"/>
    <x v="0"/>
    <x v="0"/>
    <x v="0"/>
    <x v="0"/>
    <s v="2 - Poder Ejecutivo"/>
    <s v="0209 - MINISTERIO DE TRABAJO"/>
    <s v="0001 - MINISTERIO DE TRABAJO"/>
    <x v="1"/>
    <x v="2"/>
    <x v="51"/>
    <s v="2.2 - CONTRATACIÓN DE SERVICIOS"/>
    <s v="2.2.6 - SEGUROS"/>
    <s v="N"/>
    <s v="00 - N/A"/>
    <s v="10 - FONDO GENERAL"/>
    <s v=" "/>
    <s v="99 - MULTIPROVINCIAL"/>
    <n v="13100000"/>
    <n v="15535124.619999999"/>
    <n v="14972838.039999999"/>
  </r>
  <r>
    <s v="2024"/>
    <x v="0"/>
    <x v="0"/>
    <x v="0"/>
    <x v="0"/>
    <s v="2 - Poder Ejecutivo"/>
    <s v="0209 - MINISTERIO DE TRABAJO"/>
    <s v="0001 - MINISTERIO DE TRABAJO"/>
    <x v="1"/>
    <x v="2"/>
    <x v="51"/>
    <s v="2.2 - CONTRATACIÓN DE SERVICIOS"/>
    <s v="2.2.6 - SEGUROS"/>
    <s v="N"/>
    <s v="00 - N/A"/>
    <s v="20 - FONDOS CON DESTINO ESPECÍFICO"/>
    <s v=" "/>
    <s v="99 - MULTIPROVINCIAL"/>
    <n v="0"/>
    <n v="844900.04"/>
    <n v="707702.34000000008"/>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2340635"/>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63404.489999998"/>
    <n v="13734476.929999998"/>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50356.5"/>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6887307.3999999994"/>
    <n v="3473891.4799999995"/>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1796269.580000004"/>
    <n v="8861733.9800000004"/>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191034"/>
    <n v="107034"/>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14927160.939999999"/>
    <n v="4087480.9"/>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1378478.250000002"/>
    <n v="5636865.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6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96596.52999999997"/>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2209964.1300000004"/>
    <n v="806287.41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130716.04"/>
    <n v="1128807.32"/>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1398783.13"/>
    <n v="845769.13"/>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79999999976"/>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
    <n v="329303.79999999993"/>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33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69999999995"/>
    <n v="465536.07000000012"/>
  </r>
  <r>
    <s v="2024"/>
    <x v="0"/>
    <x v="0"/>
    <x v="0"/>
    <x v="0"/>
    <s v="2 - Poder Ejecutivo"/>
    <s v="0209 - MINISTERIO DE TRABAJO"/>
    <s v="0001 - MINISTERIO DE TRABAJO"/>
    <x v="1"/>
    <x v="2"/>
    <x v="51"/>
    <s v="2.3 - MATERIALES Y SUMINISTROS"/>
    <s v="2.3.9 - PRODUCTOS Y ÚTILES VARIOS"/>
    <s v="N"/>
    <s v="00 - N/A"/>
    <s v="10 - FONDO GENERAL"/>
    <s v=" "/>
    <s v="99 - MULTIPROVINCIAL"/>
    <n v="2951366"/>
    <n v="4502534.3499999996"/>
    <n v="3220507.66"/>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7936705.7499999991"/>
    <n v="6938390.4700000007"/>
  </r>
  <r>
    <s v="2024"/>
    <x v="0"/>
    <x v="0"/>
    <x v="0"/>
    <x v="0"/>
    <s v="2 - Poder Ejecutivo"/>
    <s v="0209 - MINISTERIO DE TRABAJO"/>
    <s v="0001 - MINISTERIO DE TRABAJO"/>
    <x v="1"/>
    <x v="2"/>
    <x v="51"/>
    <s v="2.3 - MATERIALES Y SUMINISTROS"/>
    <s v="2.3.9 - PRODUCTOS Y ÚTILES VARIOS"/>
    <s v="N"/>
    <s v="00 - N/A"/>
    <s v="70 - DONACION EXTERNA"/>
    <s v=" "/>
    <s v="99 - MULTIPROVINCIAL"/>
    <n v="0"/>
    <n v="1141609.02"/>
    <n v="244599.99"/>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87689500"/>
    <n v="2651085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393407533"/>
    <n v="366222564.4799999"/>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7580388.1800000006"/>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3 - VIÁTICOS"/>
    <s v="N"/>
    <s v="00 - N/A"/>
    <s v="70 - DONACION EXTERNA"/>
    <s v=" "/>
    <s v="99 - MULTIPROVINCIAL"/>
    <n v="0"/>
    <n v="327750"/>
    <n v="327750"/>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12325000"/>
    <n v="12208403.529999999"/>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42700000"/>
    <n v="32295494.179999996"/>
  </r>
  <r>
    <s v="2024"/>
    <x v="0"/>
    <x v="0"/>
    <x v="0"/>
    <x v="0"/>
    <s v="2 - Poder Ejecutivo"/>
    <s v="0210 - MINISTERIO DE AGRICULTURA"/>
    <s v="0001 - MINISTERIO DE AGRICULTURA"/>
    <x v="1"/>
    <x v="12"/>
    <x v="32"/>
    <s v="2.2 - CONTRATACIÓN DE SERVICIOS"/>
    <s v="2.2.6 - SEGUROS"/>
    <s v="N"/>
    <s v="00 - N/A"/>
    <s v="10 - FONDO GENERAL"/>
    <s v=" "/>
    <s v="99 - MULTIPROVINCIAL"/>
    <n v="46000000"/>
    <n v="52030000"/>
    <n v="42660953.350000001"/>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38000000"/>
    <n v="98318270.670000002"/>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2346500"/>
    <n v="38840582.200000003"/>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3853567.2199999997"/>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106430000"/>
    <n v="67782177.170000002"/>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790510.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579158.6"/>
  </r>
  <r>
    <s v="2024"/>
    <x v="0"/>
    <x v="0"/>
    <x v="0"/>
    <x v="0"/>
    <s v="2 - Poder Ejecutivo"/>
    <s v="0210 - MINISTERIO DE AGRICULTURA"/>
    <s v="0001 - MINISTERIO DE AGRICULTURA"/>
    <x v="1"/>
    <x v="12"/>
    <x v="32"/>
    <s v="2.3 - MATERIALES Y SUMINISTROS"/>
    <s v="2.3.2 - TEXTILES Y VESTUARIOS"/>
    <s v="N"/>
    <s v="00 - N/A"/>
    <s v="70 - DONACION EXTERNA"/>
    <s v=" "/>
    <s v="99 - MULTIPROVINCIAL"/>
    <n v="0"/>
    <n v="1155063.02"/>
    <n v="1155063.02"/>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9199858"/>
    <n v="3930650.5500000003"/>
  </r>
  <r>
    <s v="2024"/>
    <x v="0"/>
    <x v="0"/>
    <x v="0"/>
    <x v="0"/>
    <s v="2 - Poder Ejecutivo"/>
    <s v="0210 - MINISTERIO DE AGRICULTURA"/>
    <s v="0001 - MINISTERIO DE AGRICULTURA"/>
    <x v="1"/>
    <x v="12"/>
    <x v="32"/>
    <s v="2.3 - MATERIALES Y SUMINISTROS"/>
    <s v="2.3.5 - CUERO, CAUCHO Y PLÁSTICO"/>
    <s v="N"/>
    <s v="00 - N/A"/>
    <s v="70 - DONACION EXTERNA"/>
    <s v=" "/>
    <s v="99 - MULTIPROVINCIAL"/>
    <n v="0"/>
    <n v="2586121.7200000002"/>
    <n v="2586121.7200000002"/>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69416.8400000003"/>
  </r>
  <r>
    <s v="2024"/>
    <x v="0"/>
    <x v="0"/>
    <x v="0"/>
    <x v="0"/>
    <s v="2 - Poder Ejecutivo"/>
    <s v="0210 - MINISTERIO DE AGRICULTURA"/>
    <s v="0001 - MINISTERIO DE AGRICULTURA"/>
    <x v="1"/>
    <x v="12"/>
    <x v="32"/>
    <s v="2.3 - MATERIALES Y SUMINISTROS"/>
    <s v="2.3.6 - PRODUCTOS DE MINERALES, METÁLICOS Y NO METÁLICOS"/>
    <s v="N"/>
    <s v="00 - N/A"/>
    <s v="70 - DONACION EXTERNA"/>
    <s v=" "/>
    <s v="99 - MULTIPROVINCIAL"/>
    <n v="0"/>
    <n v="2623779.17"/>
    <n v="2414943.04"/>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900000"/>
    <n v="353196674.24000001"/>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4446531"/>
    <n v="5560542.9500000002"/>
  </r>
  <r>
    <s v="2024"/>
    <x v="0"/>
    <x v="0"/>
    <x v="0"/>
    <x v="0"/>
    <s v="2 - Poder Ejecutivo"/>
    <s v="0210 - MINISTERIO DE AGRICULTURA"/>
    <s v="0001 - MINISTERIO DE AGRICULTURA"/>
    <x v="1"/>
    <x v="12"/>
    <x v="32"/>
    <s v="2.3 - MATERIALES Y SUMINISTROS"/>
    <s v="2.3.9 - PRODUCTOS Y ÚTILES VARIOS"/>
    <s v="N"/>
    <s v="00 - N/A"/>
    <s v="70 - DONACION EXTERNA"/>
    <s v=" "/>
    <s v="99 - MULTIPROVINCIAL"/>
    <n v="0"/>
    <n v="893685.91999999993"/>
    <n v="702522.05"/>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010870342.3099999"/>
    <n v="2876843311.6799989"/>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52789786.67000002"/>
    <n v="450019971.9199999"/>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39870003"/>
    <n v="402613543.86000007"/>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340000"/>
    <n v="1203941.19"/>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2241180.96"/>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1216642.899999999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92662.1400000006"/>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500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433000"/>
    <n v="6714485.5200000005"/>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0300000"/>
    <n v="15883266.800000001"/>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765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4706000"/>
    <n v="1961584.99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018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680000"/>
    <n v="69500912.879999995"/>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4945250"/>
    <n v="5321411.2499999981"/>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7161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5499900"/>
    <n v="98944.6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838552.4800000004"/>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265276"/>
    <n v="5187574.5299999993"/>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77850"/>
  </r>
  <r>
    <s v="2024"/>
    <x v="0"/>
    <x v="0"/>
    <x v="0"/>
    <x v="0"/>
    <s v="2 - Poder Ejecutivo"/>
    <s v="0210 - MINISTERIO DE AGRICULTURA"/>
    <s v="0001 - MINISTERIO DE AGRICULTURA"/>
    <x v="2"/>
    <x v="10"/>
    <x v="45"/>
    <s v="2.3 - MATERIALES Y SUMINISTROS"/>
    <s v="2.3.5 - CUERO, CAUCHO Y PLÁSTICO"/>
    <s v="N"/>
    <s v="00 - N/A"/>
    <s v="10 - FONDO GENERAL"/>
    <s v=" "/>
    <s v="99 - MULTIPROVINCIAL"/>
    <n v="0"/>
    <n v="35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075635.98"/>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5000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23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351639.29000000004"/>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24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1731257"/>
    <n v="369658705.18000019"/>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995025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511104.879999999"/>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2260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5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1313954"/>
    <n v="51528967.38000001"/>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538017.5499999993"/>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158280"/>
    <n v="15532948.139999999"/>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27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9037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7392687"/>
    <n v="6908150.9299999997"/>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28096"/>
    <n v="4293476.3900000006"/>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8136097"/>
    <n v="5273181.51"/>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45000"/>
    <n v="1008475.7000000001"/>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0"/>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2137073.1900000004"/>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292258.19"/>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157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3528429"/>
    <n v="12339452.779999999"/>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11949"/>
    <n v="613197.35"/>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40479694"/>
    <n v="28709398.879999999"/>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1568255"/>
    <n v="5764905.25"/>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10037230.379999999"/>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723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373509.9000000006"/>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
    <n v="625359.92000000016"/>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349348.37"/>
    <n v="342681.70999999996"/>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874995.57"/>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665711.14"/>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30100"/>
    <n v="596792.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380023"/>
    <n v="247416"/>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96950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599999999"/>
    <n v="899217.30999999994"/>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77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26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6891247"/>
    <n v="96920896.03000001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318400"/>
    <n v="16827021.030000001"/>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4777664"/>
    <n v="13174784.749999993"/>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624150"/>
    <n v="3138442.3199999994"/>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9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5138038"/>
    <n v="4448419.2299999986"/>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811137"/>
    <n v="538744.24"/>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136802"/>
    <n v="3208554.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541948"/>
    <n v="2093543.13"/>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1114047"/>
    <n v="789788.77999999991"/>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874291"/>
    <n v="1876245.8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364078.65"/>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352756.51999999996"/>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28200"/>
    <n v="36622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386481"/>
    <n v="309876.93000000005"/>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4497.839999999997"/>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8885"/>
    <n v="312228.59999999998"/>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1420"/>
    <n v="98329.35"/>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5572782"/>
    <n v="4434763.6999999993"/>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49994"/>
    <n v="2212838.3399999994"/>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9032084.32"/>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452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5428975.2800000003"/>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1228264.1099999999"/>
  </r>
  <r>
    <s v="2024"/>
    <x v="0"/>
    <x v="0"/>
    <x v="0"/>
    <x v="0"/>
    <s v="2 - Poder Ejecutivo"/>
    <s v="0210 - MINISTERIO DE AGRICULTURA"/>
    <s v="0006 - CONSEJO NACIONAL DE PRODUCCIÓN PECUARIA (CONAPROPE)"/>
    <x v="1"/>
    <x v="2"/>
    <x v="55"/>
    <s v="2.2 - CONTRATACIÓN DE SERVICIOS"/>
    <s v="2.2.9 - OTRAS CONTRATACIONES DE SERVICIOS"/>
    <s v="N"/>
    <s v="00 - N/A"/>
    <s v="10 - FONDO GENERAL"/>
    <s v=" "/>
    <s v="99 - MULTIPROVINCIAL"/>
    <n v="0"/>
    <n v="0"/>
    <n v="0"/>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11913311.120000001"/>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454533.1900000002"/>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01267790"/>
    <n v="2503633527.6899996"/>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6657580.49000004"/>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80637720"/>
    <n v="246692733.03"/>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3600000"/>
    <n v="8883654.7200000007"/>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304784.759999998"/>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4133000"/>
    <n v="1975599.79"/>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04269.8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380691.77999999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379649679.79000002"/>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0804518"/>
    <n v="25948053.889999997"/>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91015569"/>
    <n v="726001888.89999998"/>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383960000"/>
    <n v="215320901.07999998"/>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387553218.29000002"/>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72003645.22000003"/>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8055968"/>
    <n v="98169563.299999997"/>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95520000"/>
    <n v="184886205.8300000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1980000"/>
    <n v="19880573.890000001"/>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52036051.129999995"/>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120252443.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375512.66"/>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57613003"/>
    <n v="49340183.150000006"/>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07"/>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80450000"/>
    <n v="79422562.02999998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28881660"/>
    <n v="17498943.05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4274582"/>
    <n v="89557879.849999994"/>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2710180"/>
    <n v="69893651.279999986"/>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84719300"/>
    <n v="32545950.529999997"/>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257533.450000003"/>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7929642"/>
    <n v="32292537.710000001"/>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723336.9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24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20803299.449999999"/>
    <n v="15274228.860000001"/>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53926386"/>
    <n v="31667273.43"/>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44024186"/>
    <n v="13562654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6420358"/>
    <n v="33939422.189999998"/>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30000000"/>
    <n v="111620625.58"/>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5521748.500000004"/>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7942213"/>
    <n v="202626836.26999998"/>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3652288"/>
    <n v="32807286.450000003"/>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6332903.589999989"/>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49977.3600000003"/>
    <n v="5304845.5999999996"/>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1651660.3399999999"/>
    <n v="1462985.89"/>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91888.6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51166.649999999994"/>
    <n v="490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5312949.949999999"/>
    <n v="13448665.509999998"/>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3566462.19"/>
    <n v="3091243.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025090"/>
    <n v="2485049.92"/>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2500774.34"/>
    <n v="1809878.46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5373772.7199999997"/>
    <n v="4563400.4000000004"/>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5.5700000003"/>
    <n v="5278906.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1922640.1399999997"/>
    <n v="519965.2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1273921.9899999998"/>
    <n v="498061.52999999997"/>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783712.46"/>
    <n v="1492314.1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9740164.5099999998"/>
    <n v="8135432.8900000006"/>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3406276.379999995"/>
    <n v="20565549.870000001"/>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2739203.399999999"/>
    <n v="9746438.760000001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1011103681.22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9903740.47"/>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35489019.26999995"/>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79777208.89999986"/>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800000"/>
    <n v="373328.4"/>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310000"/>
    <n v="240717.8"/>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8044223"/>
    <n v="27671063.110000003"/>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25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878351590.13999999"/>
    <n v="785983441.94000006"/>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78657004.79"/>
    <n v="1331292213.77"/>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8700000"/>
    <n v="82894416.069999963"/>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08742041.20999998"/>
    <n v="197116401.37"/>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407520.78"/>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710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468030.7000000002"/>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673834.479999997"/>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947198.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108116.81000000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8094560.609999996"/>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7800000"/>
    <n v="37709746.970000006"/>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81100000"/>
    <n v="70783812.409999996"/>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13673697.80000000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10 - FONDO GENERAL"/>
    <s v=" "/>
    <s v="99 - MULTIPROVINCIAL"/>
    <n v="0"/>
    <n v="77255502.859999999"/>
    <n v="72415993.03000000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17520000"/>
    <n v="239192097.14000005"/>
  </r>
  <r>
    <s v="2024"/>
    <x v="0"/>
    <x v="0"/>
    <x v="0"/>
    <x v="0"/>
    <s v="2 - Poder Ejecutivo"/>
    <s v="0211 - MINISTERIO DE OBRAS PÚBLICAS Y COMUNICACIONES"/>
    <s v="0003 - OFICINA PARA EL REORDENAMIENTO DEL TRANSPORTE"/>
    <x v="1"/>
    <x v="11"/>
    <x v="60"/>
    <s v="2.3 - MATERIALES Y SUMINISTROS"/>
    <s v="2.3.3 - PAPEL, CARTÓN E IMPRESOS"/>
    <s v="N"/>
    <s v="00 - N/A"/>
    <s v="20 - FONDOS CON DESTINO ESPECÍFICO"/>
    <s v=" "/>
    <s v="99 - MULTIPROVINCIAL"/>
    <n v="0"/>
    <n v="10980000"/>
    <n v="1098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34902158.72"/>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828132.05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8844683.459999997"/>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4936000.2799999993"/>
    <n v="3600538.5700000003"/>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760000"/>
    <n v="723047.1900000000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1600000"/>
    <n v="15021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2421752.059999999"/>
    <n v="8251310.5500000007"/>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456637.1399999997"/>
    <n v="3118418.4399999995"/>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125704.01"/>
    <n v="1802638.79"/>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668502.9700000007"/>
    <n v="5914569.8099999996"/>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1519777.8399999999"/>
    <n v="112283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1095710"/>
    <n v="369209.17000000004"/>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21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698000"/>
    <n v="255562.50999999998"/>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42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130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12297"/>
    <n v="337698.44"/>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927968.6299999999"/>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5664261.9400000004"/>
    <n v="3819059.7599999988"/>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36753017.80999997"/>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979150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8865443.649999999"/>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6431461.3300000019"/>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8886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1654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1436191.38"/>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4208380"/>
    <n v="1958021.1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07500"/>
    <n v="599885.90999999992"/>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10500"/>
    <n v="137601.22"/>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16130.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596000"/>
    <n v="485543.45"/>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3004200"/>
    <n v="1121171.44"/>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7214800"/>
    <n v="5426551.4499999993"/>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31609323.829999998"/>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62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4298687.1199999992"/>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2577107"/>
    <n v="2255593.37"/>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564200"/>
    <n v="2010699.5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928034.3099999996"/>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715646.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29018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2413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307893"/>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127552740"/>
    <n v="22600531.84000000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11607364"/>
    <n v="7890041.0100000026"/>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169348.01"/>
    <n v="0"/>
  </r>
  <r>
    <s v="2024"/>
    <x v="0"/>
    <x v="0"/>
    <x v="0"/>
    <x v="0"/>
    <s v="2 - Poder Ejecutivo"/>
    <s v="0211 - MINISTERIO DE OBRAS PÚBLICAS Y COMUNICACIONES"/>
    <s v="0011 - JUNTA DE AVIACIÓN CIVIL"/>
    <x v="1"/>
    <x v="11"/>
    <x v="60"/>
    <s v="2.2 - CONTRATACIÓN DE SERVICIOS"/>
    <s v="2.2.3 - VIÁTICOS"/>
    <s v="N"/>
    <s v="00 - N/A"/>
    <s v="20 - FONDOS CON DESTINO ESPECÍFICO"/>
    <s v=" "/>
    <s v="99 - MULTIPROVINCIAL"/>
    <n v="0"/>
    <n v="9280600"/>
    <n v="3798106.25"/>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7411150"/>
    <n v="378403.6"/>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3813518"/>
    <n v="7456066.5999999987"/>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13006537.48"/>
    <n v="8284013.4500000011"/>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10286717.869999999"/>
    <n v="2287542.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5954197"/>
    <n v="11546889.470000003"/>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4861221"/>
    <n v="7300815.0600000005"/>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124703.6400000006"/>
    <n v="1694077.79"/>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979344.8600000003"/>
    <n v="1457941.5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899999995"/>
    <n v="1419717.39"/>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7076.00000000012"/>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80629.27"/>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8266009.57"/>
    <n v="6426973.6300000008"/>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8321231.2599999998"/>
    <n v="3900515.0399999996"/>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2340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44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224.5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325208.49000000005"/>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201828"/>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8185342.65999985"/>
    <n v="690052241.98000014"/>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2159489.5"/>
    <n v="589391674.49000001"/>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25514630.02000001"/>
    <n v="91611278.200000018"/>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5502125.5"/>
    <n v="170932348.44"/>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872540.41"/>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320000"/>
    <n v="185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527942.31999999"/>
    <n v="95157738.350000039"/>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691521"/>
    <n v="79146010.550000101"/>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895144.639999997"/>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23420120.48000001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9357433.10000000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196095000"/>
    <n v="86055122.289999992"/>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53392.75"/>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5392632.780000001"/>
    <n v="40293683.809999987"/>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6845111.3200000012"/>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971759.4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12442806"/>
    <n v="247608607.70000005"/>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00000000035"/>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84382782.850000039"/>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2981382.549999999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5269563.13999999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539094.44999999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153308"/>
    <n v="89882132.309999973"/>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11675030.510000002"/>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7173410.460000001"/>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4622394.2699999996"/>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30798"/>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221890"/>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2476.4"/>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25264000"/>
    <n v="12777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1300075.0499999998"/>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93097.67"/>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4656912.82999999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722256.5499999998"/>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581327410"/>
    <n v="8236269.790000001"/>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969360"/>
    <n v="157904533.15000001"/>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2218548"/>
    <n v="34268213.340000004"/>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40914237.920000002"/>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313.7799999993"/>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23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466153.9899999974"/>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711433"/>
    <n v="4738782.1299999962"/>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570000"/>
    <n v="5114560.0099999988"/>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00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2025096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1438000"/>
    <n v="1436746.5"/>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396793"/>
    <n v="964932.8700000001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270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528295"/>
    <n v="35102111.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2873904.13"/>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723579.74"/>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45000"/>
    <n v="123633.45999999999"/>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591262.74"/>
    <n v="13239859.189999999"/>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93754.5199999996"/>
    <n v="2133419.8699999996"/>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1130918"/>
    <n v="83108434.310000002"/>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2390000"/>
    <n v="216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5736900"/>
    <n v="15308345.330000002"/>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07000"/>
    <n v="11420287.540000001"/>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7140000"/>
    <n v="6545987.5699999975"/>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9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90000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570200"/>
    <n v="4921189.55"/>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660000"/>
    <n v="1179425.380000000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580000"/>
    <n v="4321902.7700000005"/>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560000"/>
    <n v="10432322.350000001"/>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3132579.3600000003"/>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50000"/>
    <n v="228414.33"/>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7322407"/>
    <n v="15589948.199999999"/>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47586101"/>
    <n v="37423783.770000003"/>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3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658181.5799999999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6402737.1500000004"/>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635332"/>
    <n v="1560963.270000000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69411887.909999996"/>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91801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94552.099999999991"/>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9556078.0699999966"/>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550124.25"/>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212044.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507976.1800000002"/>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190617"/>
    <n v="12043295.680000002"/>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6 - SEGUROS"/>
    <s v="N"/>
    <s v="00 - N/A"/>
    <s v="20 - FONDOS CON DESTINO ESPECÍFICO"/>
    <s v=" "/>
    <s v="99 - MULTIPROVINCIAL"/>
    <n v="0"/>
    <n v="285000"/>
    <n v="265224.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341000"/>
    <n v="1437748.36"/>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42100"/>
    <n v="2069590.840000000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6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698860"/>
    <n v="7221201.1500000004"/>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371006.74"/>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750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56040"/>
    <n v="705731.18"/>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92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67000"/>
    <n v="2116899.7199999997"/>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593793.670000002"/>
    <n v="30111920.349999998"/>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657537.3300000001"/>
    <n v="4611900"/>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930604.2099999995"/>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643690.0799999996"/>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786543.6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5999999999"/>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1145147.7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3999999999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1999999998"/>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33388.100000000006"/>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000000009"/>
    <n v="27682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900000001"/>
    <n v="907474.39000000013"/>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591200"/>
    <n v="49469511.03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9986326"/>
    <n v="998610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6743694.9699999988"/>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2136207.0999999996"/>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24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520000"/>
    <n v="20327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770000"/>
    <n v="743808.65"/>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199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821000"/>
    <n v="719255.8600000001"/>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005600"/>
    <n v="750400.83000000007"/>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460000"/>
    <n v="459528.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198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101400"/>
    <n v="101350.59999999999"/>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113553.51"/>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88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44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28400"/>
    <n v="51283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052000"/>
    <n v="993508.2300000001"/>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767513560.97000027"/>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8560073.16000001"/>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65577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99035569.979999989"/>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60855623.99000001"/>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6600000"/>
    <n v="5164219.62"/>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776082"/>
    <n v="701537291.25000024"/>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836717685"/>
    <n v="513812581.71999997"/>
  </r>
  <r>
    <s v="2024"/>
    <x v="0"/>
    <x v="0"/>
    <x v="0"/>
    <x v="0"/>
    <s v="2 - Poder Ejecutivo"/>
    <s v="0213 - MINISTERIO DE TURISMO"/>
    <s v="0001 - MINISTERIO DE TURISMO"/>
    <x v="1"/>
    <x v="17"/>
    <x v="65"/>
    <s v="2.2 - CONTRATACIÓN DE SERVICIOS"/>
    <s v="2.2.4 - TRANSPORTE Y ALMACENAJE"/>
    <s v="N"/>
    <s v="00 - N/A"/>
    <s v="10 - FONDO GENERAL"/>
    <s v=" "/>
    <s v="99 - MULTIPROVINCIAL"/>
    <n v="11900000"/>
    <n v="7231962"/>
    <n v="6501553.2599999998"/>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s v="2 - Poder Ejecutivo"/>
    <s v="0213 - MINISTERIO DE TURISMO"/>
    <s v="0001 - MINISTERIO DE TURISMO"/>
    <x v="1"/>
    <x v="17"/>
    <x v="65"/>
    <s v="2.2 - CONTRATACIÓN DE SERVICIOS"/>
    <s v="2.2.5 - ALQUILERES Y RENTAS"/>
    <s v="N"/>
    <s v="00 - N/A"/>
    <s v="10 - FONDO GENERAL"/>
    <s v=" "/>
    <s v="99 - MULTIPROVINCIAL"/>
    <n v="185855586"/>
    <n v="159670980"/>
    <n v="137793165.93000001"/>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21110000"/>
    <n v="14292326.109999999"/>
  </r>
  <r>
    <s v="2024"/>
    <x v="0"/>
    <x v="0"/>
    <x v="0"/>
    <x v="0"/>
    <s v="2 - Poder Ejecutivo"/>
    <s v="0213 - MINISTERIO DE TURISMO"/>
    <s v="0001 - MINISTERIO DE TURISMO"/>
    <x v="1"/>
    <x v="17"/>
    <x v="65"/>
    <s v="2.2 - CONTRATACIÓN DE SERVICIOS"/>
    <s v="2.2.6 - SEGUROS"/>
    <s v="N"/>
    <s v="00 - N/A"/>
    <s v="10 - FONDO GENERAL"/>
    <s v=" "/>
    <s v="99 - MULTIPROVINCIAL"/>
    <n v="44314300"/>
    <n v="23814300"/>
    <n v="20817507.810000002"/>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6193470"/>
    <n v="9040588.4900000002"/>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6447110"/>
    <n v="22517908.350000001"/>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0000000"/>
    <n v="835362.2"/>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8300000"/>
    <n v="4598957"/>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798561.5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1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7667732"/>
    <n v="3997113.15"/>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9159.54"/>
  </r>
  <r>
    <s v="2024"/>
    <x v="0"/>
    <x v="0"/>
    <x v="0"/>
    <x v="0"/>
    <s v="2 - Poder Ejecutivo"/>
    <s v="0213 - MINISTERIO DE TURISMO"/>
    <s v="0001 - MINISTERIO DE TURISMO"/>
    <x v="1"/>
    <x v="17"/>
    <x v="65"/>
    <s v="2.3 - MATERIALES Y SUMINISTROS"/>
    <s v="2.3.4 - PRODUCTOS FARMACÉUTICOS"/>
    <s v="N"/>
    <s v="00 - N/A"/>
    <s v="10 - FONDO GENERAL"/>
    <s v=" "/>
    <s v="99 - MULTIPROVINCIAL"/>
    <n v="500000"/>
    <n v="1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23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29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208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53031"/>
    <n v="31012381.959999997"/>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10700000"/>
    <n v="536000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3140232"/>
    <n v="11838309.85"/>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3505316"/>
    <n v="289603134.64999998"/>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3294684"/>
    <n v="18536019.669999998"/>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4944381.959999999"/>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465179.0700000003"/>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484641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761525.19"/>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2498676.220000001"/>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22159603.079999998"/>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12070523.939999999"/>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28882800"/>
    <n v="9660608.6399999987"/>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9467200"/>
    <n v="6618526.3900000006"/>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3400000"/>
    <n v="1461768.96"/>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387422.31999999995"/>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5320145.63"/>
    <n v="21072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10374836.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5747908.3500000006"/>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872921461.3999977"/>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641666.63"/>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941981665.99999988"/>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57503678.62999994"/>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55096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827332944.36000001"/>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75999999.99999998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56169786.90999997"/>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71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4356821.620000012"/>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90900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2283333.36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2225125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7916000.000000015"/>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97017801.87000002"/>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80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950695.160000005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90223076.019999981"/>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63128406.8799999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300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1468122.38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77786802.219999969"/>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425168954.77000016"/>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6306666.7399999984"/>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31766575.610000022"/>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1161210.43"/>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4434328.32"/>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3433706.86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320116214.8299996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849999.99999999988"/>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88442807.30000007"/>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229862782.0000002"/>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8714088"/>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69484140"/>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63952375"/>
  </r>
  <r>
    <s v="2024"/>
    <x v="0"/>
    <x v="0"/>
    <x v="0"/>
    <x v="0"/>
    <s v="2 - Poder Ejecutivo"/>
    <s v="0215 - MINISTERIO DE LA MUJER"/>
    <s v="0001 - MINISTERIO DE LA MUJER"/>
    <x v="0"/>
    <x v="0"/>
    <x v="10"/>
    <s v="2.1 - REMUNERACIONES Y CONTRIBUCIONES"/>
    <s v="2.1.1 - REMUNERACIONES"/>
    <s v="N"/>
    <s v="00 - N/A"/>
    <s v="10 - FONDO GENERAL"/>
    <s v=" "/>
    <s v="99 - MULTIPROVINCIAL"/>
    <n v="337603931"/>
    <n v="321699206"/>
    <n v="292170853.79000008"/>
  </r>
  <r>
    <s v="2024"/>
    <x v="0"/>
    <x v="0"/>
    <x v="0"/>
    <x v="0"/>
    <s v="2 - Poder Ejecutivo"/>
    <s v="0215 - MINISTERIO DE LA MUJER"/>
    <s v="0001 - MINISTERIO DE LA MUJER"/>
    <x v="0"/>
    <x v="0"/>
    <x v="10"/>
    <s v="2.1 - REMUNERACIONES Y CONTRIBUCIONES"/>
    <s v="2.1.2 - SOBRESUELDOS"/>
    <s v="N"/>
    <s v="00 - N/A"/>
    <s v="10 - FONDO GENERAL"/>
    <s v=" "/>
    <s v="99 - MULTIPROVINCIAL"/>
    <n v="82566157"/>
    <n v="81647385"/>
    <n v="56317319.219999999"/>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917867"/>
    <n v="39721236.849999987"/>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5267533.799999997"/>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478896"/>
    <n v="4179039.3499999996"/>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2426750.4"/>
  </r>
  <r>
    <s v="2024"/>
    <x v="0"/>
    <x v="0"/>
    <x v="0"/>
    <x v="0"/>
    <s v="2 - Poder Ejecutivo"/>
    <s v="0215 - MINISTERIO DE LA MUJER"/>
    <s v="0001 - MINISTERIO DE LA MUJER"/>
    <x v="0"/>
    <x v="0"/>
    <x v="10"/>
    <s v="2.2 - CONTRATACIÓN DE SERVICIOS"/>
    <s v="2.2.3 - VIÁTICOS"/>
    <s v="N"/>
    <s v="00 - N/A"/>
    <s v="10 - FONDO GENERAL"/>
    <s v=" "/>
    <s v="99 - MULTIPROVINCIAL"/>
    <n v="4560000"/>
    <n v="7493704"/>
    <n v="7272256.4400000004"/>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3158508"/>
    <n v="2756358.5300000003"/>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1092986"/>
    <n v="42328769.839999981"/>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5429376.7999999998"/>
  </r>
  <r>
    <s v="2024"/>
    <x v="0"/>
    <x v="0"/>
    <x v="0"/>
    <x v="0"/>
    <s v="2 - Poder Ejecutivo"/>
    <s v="0215 - MINISTERIO DE LA MUJER"/>
    <s v="0001 - MINISTERIO DE LA MUJER"/>
    <x v="0"/>
    <x v="0"/>
    <x v="10"/>
    <s v="2.2 - CONTRATACIÓN DE SERVICIOS"/>
    <s v="2.2.6 - SEGUROS"/>
    <s v="N"/>
    <s v="00 - N/A"/>
    <s v="10 - FONDO GENERAL"/>
    <s v=" "/>
    <s v="99 - MULTIPROVINCIAL"/>
    <n v="4230000"/>
    <n v="9083845"/>
    <n v="8739675.129999999"/>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485000"/>
    <n v="4165340.1199999992"/>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828499.810000001"/>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311000"/>
    <n v="8687740.2799999993"/>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462829.7200000002"/>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47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602547.28"/>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54417"/>
    <n v="1753632.84"/>
  </r>
  <r>
    <s v="2024"/>
    <x v="0"/>
    <x v="0"/>
    <x v="0"/>
    <x v="0"/>
    <s v="2 - Poder Ejecutivo"/>
    <s v="0215 - MINISTERIO DE LA MUJER"/>
    <s v="0001 - MINISTERIO DE LA MUJER"/>
    <x v="0"/>
    <x v="0"/>
    <x v="10"/>
    <s v="2.3 - MATERIALES Y SUMINISTROS"/>
    <s v="2.3.3 - PAPEL, CARTÓN E IMPRESOS"/>
    <s v="N"/>
    <s v="00 - N/A"/>
    <s v="70 - DONACION EXTERNA"/>
    <s v=" "/>
    <s v="99 - MULTIPROVINCIAL"/>
    <n v="0"/>
    <n v="9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11705.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51568"/>
    <n v="536986.78"/>
  </r>
  <r>
    <s v="2024"/>
    <x v="0"/>
    <x v="0"/>
    <x v="0"/>
    <x v="0"/>
    <s v="2 - Poder Ejecutivo"/>
    <s v="0215 - MINISTERIO DE LA MUJER"/>
    <s v="0001 - MINISTERIO DE LA MUJER"/>
    <x v="0"/>
    <x v="0"/>
    <x v="10"/>
    <s v="2.3 - MATERIALES Y SUMINISTROS"/>
    <s v="2.3.5 - CUERO, CAUCHO Y PLÁSTICO"/>
    <s v="N"/>
    <s v="00 - N/A"/>
    <s v="70 - DONACION EXTERNA"/>
    <s v=" "/>
    <s v="99 - MULTIPROVINCIAL"/>
    <n v="0"/>
    <n v="30000"/>
    <n v="0"/>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288875"/>
    <n v="132885.12"/>
  </r>
  <r>
    <s v="2024"/>
    <x v="0"/>
    <x v="0"/>
    <x v="0"/>
    <x v="0"/>
    <s v="2 - Poder Ejecutivo"/>
    <s v="0215 - MINISTERIO DE LA MUJER"/>
    <s v="0001 - MINISTERIO DE LA MUJER"/>
    <x v="0"/>
    <x v="0"/>
    <x v="10"/>
    <s v="2.3 - MATERIALES Y SUMINISTROS"/>
    <s v="2.3.6 - PRODUCTOS DE MINERALES, METÁLICOS Y NO METÁLICOS"/>
    <s v="N"/>
    <s v="00 - N/A"/>
    <s v="70 - DONACION EXTERNA"/>
    <s v=" "/>
    <s v="99 - MULTIPROVINCIAL"/>
    <n v="0"/>
    <n v="4000"/>
    <n v="0"/>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36000"/>
    <n v="7046261.0499999998"/>
  </r>
  <r>
    <s v="2024"/>
    <x v="0"/>
    <x v="0"/>
    <x v="0"/>
    <x v="0"/>
    <s v="2 - Poder Ejecutivo"/>
    <s v="0215 - MINISTERIO DE LA MUJER"/>
    <s v="0001 - MINISTERIO DE LA MUJER"/>
    <x v="0"/>
    <x v="0"/>
    <x v="10"/>
    <s v="2.3 - MATERIALES Y SUMINISTROS"/>
    <s v="2.3.7 - COMBUSTIBLES, LUBRICANTES, PRODUCTOS QUÍMICOS Y CONEXOS"/>
    <s v="N"/>
    <s v="00 - N/A"/>
    <s v="70 - DONACION EXTERNA"/>
    <s v=" "/>
    <s v="99 - MULTIPROVINCIAL"/>
    <n v="0"/>
    <n v="20000"/>
    <n v="0"/>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89327"/>
    <n v="5087996.0100000007"/>
  </r>
  <r>
    <s v="2024"/>
    <x v="0"/>
    <x v="0"/>
    <x v="0"/>
    <x v="0"/>
    <s v="2 - Poder Ejecutivo"/>
    <s v="0215 - MINISTERIO DE LA MUJER"/>
    <s v="0001 - MINISTERIO DE LA MUJER"/>
    <x v="0"/>
    <x v="0"/>
    <x v="10"/>
    <s v="2.3 - MATERIALES Y SUMINISTROS"/>
    <s v="2.3.9 - PRODUCTOS Y ÚTILES VARIOS"/>
    <s v="N"/>
    <s v="00 - N/A"/>
    <s v="70 - DONACION EXTERNA"/>
    <s v=" "/>
    <s v="99 - MULTIPROVINCIAL"/>
    <n v="0"/>
    <n v="2076000"/>
    <n v="8000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91400"/>
    <n v="5326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36165"/>
    <n v="210586.81999999998"/>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599999994"/>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753228"/>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978413"/>
    <n v="1430655.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07000"/>
    <n v="1193578.1200000001"/>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211901.19"/>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5414364.0800000001"/>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39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00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9626.66"/>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9199.5499999998"/>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1048363"/>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10000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00688.5"/>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449403.89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658260"/>
    <n v="559524.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350495.869999999"/>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744087.41999999993"/>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976470.5899999999"/>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776540"/>
    <n v="5272658"/>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17800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26435"/>
    <n v="8335876.3999999994"/>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7933"/>
    <n v="3384226.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38576940"/>
    <n v="19232426.600000001"/>
  </r>
  <r>
    <s v="2024"/>
    <x v="0"/>
    <x v="0"/>
    <x v="0"/>
    <x v="0"/>
    <s v="2 - Poder Ejecutivo"/>
    <s v="0215 - MINISTERIO DE LA MUJER"/>
    <s v="0001 - MINISTERIO DE LA MUJER"/>
    <x v="2"/>
    <x v="5"/>
    <x v="9"/>
    <s v="2.2 - CONTRATACIÓN DE SERVICIOS"/>
    <s v="2.2.3 - VIÁTICOS"/>
    <s v="N"/>
    <s v="00 - N/A"/>
    <s v="10 - FONDO GENERAL"/>
    <s v=" "/>
    <s v="99 - MULTIPROVINCIAL"/>
    <n v="1850000"/>
    <n v="2515764"/>
    <n v="2126034.6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253900"/>
    <n v="1244340.97"/>
  </r>
  <r>
    <s v="2024"/>
    <x v="0"/>
    <x v="0"/>
    <x v="0"/>
    <x v="0"/>
    <s v="2 - Poder Ejecutivo"/>
    <s v="0215 - MINISTERIO DE LA MUJER"/>
    <s v="0001 - MINISTERIO DE LA MUJER"/>
    <x v="2"/>
    <x v="5"/>
    <x v="9"/>
    <s v="2.2 - CONTRATACIÓN DE SERVICIOS"/>
    <s v="2.2.5 - ALQUILERES Y RENTAS"/>
    <s v="N"/>
    <s v="00 - N/A"/>
    <s v="10 - FONDO GENERAL"/>
    <s v=" "/>
    <s v="99 - MULTIPROVINCIAL"/>
    <n v="29200000"/>
    <n v="27751605"/>
    <n v="24164499.620000001"/>
  </r>
  <r>
    <s v="2024"/>
    <x v="0"/>
    <x v="0"/>
    <x v="0"/>
    <x v="0"/>
    <s v="2 - Poder Ejecutivo"/>
    <s v="0215 - MINISTERIO DE LA MUJER"/>
    <s v="0001 - MINISTERIO DE LA MUJER"/>
    <x v="2"/>
    <x v="5"/>
    <x v="9"/>
    <s v="2.2 - CONTRATACIÓN DE SERVICIOS"/>
    <s v="2.2.5 - ALQUILERES Y RENTAS"/>
    <s v="N"/>
    <s v="00 - N/A"/>
    <s v="70 - DONACION EXTERNA"/>
    <s v=" "/>
    <s v="99 - MULTIPROVINCIAL"/>
    <n v="0"/>
    <n v="8865780"/>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9000"/>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550000"/>
    <n v="3559166.9699999997"/>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515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9188"/>
    <n v="1223419.8400000001"/>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20140245"/>
    <n v="6126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4009879"/>
    <n v="2830913.11"/>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11533962.49"/>
    <n v="4435229.1399999997"/>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6708206"/>
    <n v="6274367.2599999988"/>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9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7866"/>
    <n v="1120016.2000000002"/>
  </r>
  <r>
    <s v="2024"/>
    <x v="0"/>
    <x v="0"/>
    <x v="0"/>
    <x v="0"/>
    <s v="2 - Poder Ejecutivo"/>
    <s v="0215 - MINISTERIO DE LA MUJER"/>
    <s v="0001 - MINISTERIO DE LA MUJER"/>
    <x v="2"/>
    <x v="5"/>
    <x v="9"/>
    <s v="2.3 - MATERIALES Y SUMINISTROS"/>
    <s v="2.3.2 - TEXTILES Y VESTUARIOS"/>
    <s v="N"/>
    <s v="00 - N/A"/>
    <s v="70 - DONACION EXTERNA"/>
    <s v=" "/>
    <s v="99 - MULTIPROVINCIAL"/>
    <n v="0"/>
    <n v="7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65200"/>
    <n v="248319.13000000003"/>
  </r>
  <r>
    <s v="2024"/>
    <x v="0"/>
    <x v="0"/>
    <x v="0"/>
    <x v="0"/>
    <s v="2 - Poder Ejecutivo"/>
    <s v="0215 - MINISTERIO DE LA MUJER"/>
    <s v="0001 - MINISTERIO DE LA MUJER"/>
    <x v="2"/>
    <x v="5"/>
    <x v="9"/>
    <s v="2.3 - MATERIALES Y SUMINISTROS"/>
    <s v="2.3.3 - PAPEL, CARTÓN E IMPRESOS"/>
    <s v="N"/>
    <s v="00 - N/A"/>
    <s v="70 - DONACION EXTERNA"/>
    <s v=" "/>
    <s v="99 - MULTIPROVINCIAL"/>
    <n v="0"/>
    <n v="25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90000"/>
    <n v="236053.84"/>
  </r>
  <r>
    <s v="2024"/>
    <x v="0"/>
    <x v="0"/>
    <x v="0"/>
    <x v="0"/>
    <s v="2 - Poder Ejecutivo"/>
    <s v="0215 - MINISTERIO DE LA MUJER"/>
    <s v="0001 - MINISTERIO DE LA MUJER"/>
    <x v="2"/>
    <x v="5"/>
    <x v="9"/>
    <s v="2.3 - MATERIALES Y SUMINISTROS"/>
    <s v="2.3.5 - CUERO, CAUCHO Y PLÁSTICO"/>
    <s v="N"/>
    <s v="00 - N/A"/>
    <s v="10 - FONDO GENERAL"/>
    <s v=" "/>
    <s v="99 - MULTIPROVINCIAL"/>
    <n v="700000"/>
    <n v="1225000"/>
    <n v="1204062.19"/>
  </r>
  <r>
    <s v="2024"/>
    <x v="0"/>
    <x v="0"/>
    <x v="0"/>
    <x v="0"/>
    <s v="2 - Poder Ejecutivo"/>
    <s v="0215 - MINISTERIO DE LA MUJER"/>
    <s v="0001 - MINISTERIO DE LA MUJER"/>
    <x v="2"/>
    <x v="5"/>
    <x v="9"/>
    <s v="2.3 - MATERIALES Y SUMINISTROS"/>
    <s v="2.3.5 - CUERO, CAUCHO Y PLÁSTICO"/>
    <s v="N"/>
    <s v="00 - N/A"/>
    <s v="70 - DONACION EXTERNA"/>
    <s v=" "/>
    <s v="99 - MULTIPROVINCIAL"/>
    <n v="0"/>
    <n v="374104"/>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92990"/>
    <n v="109089.51999999999"/>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340896"/>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10017628"/>
    <n v="7905294.2100000009"/>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713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448229"/>
    <n v="6389118.5000000009"/>
  </r>
  <r>
    <s v="2024"/>
    <x v="0"/>
    <x v="0"/>
    <x v="0"/>
    <x v="0"/>
    <s v="2 - Poder Ejecutivo"/>
    <s v="0215 - MINISTERIO DE LA MUJER"/>
    <s v="0001 - MINISTERIO DE LA MUJER"/>
    <x v="2"/>
    <x v="5"/>
    <x v="9"/>
    <s v="2.3 - MATERIALES Y SUMINISTROS"/>
    <s v="2.3.9 - PRODUCTOS Y ÚTILES VARIOS"/>
    <s v="N"/>
    <s v="00 - N/A"/>
    <s v="70 - DONACION EXTERNA"/>
    <s v=" "/>
    <s v="99 - MULTIPROVINCIAL"/>
    <n v="0"/>
    <n v="4500000"/>
    <n v="394612.81"/>
  </r>
  <r>
    <s v="2024"/>
    <x v="0"/>
    <x v="0"/>
    <x v="0"/>
    <x v="0"/>
    <s v="2 - Poder Ejecutivo"/>
    <s v="0216 - MINISTERIO DE CULTURA"/>
    <s v="0001 - MINISTERIO DE CULTURA"/>
    <x v="0"/>
    <x v="0"/>
    <x v="10"/>
    <s v="2.1 - REMUNERACIONES Y CONTRIBUCIONES"/>
    <s v="2.1.1 - REMUNERACIONES"/>
    <s v="N"/>
    <s v="00 - N/A"/>
    <s v="10 - FONDO GENERAL"/>
    <s v=" "/>
    <s v="99 - MULTIPROVINCIAL"/>
    <n v="1625000"/>
    <n v="990000"/>
    <n v="99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131684.08000000002"/>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7 - COMBUSTIBLES, LUBRICANTES, PRODUCTOS QUÍMICOS Y CONEXOS"/>
    <s v="N"/>
    <s v="00 - N/A"/>
    <s v="10 - FONDO GENERAL"/>
    <s v=" "/>
    <s v="99 - MULTIPROVINCIAL"/>
    <n v="0"/>
    <n v="4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24969935"/>
    <n v="717742176.30999994"/>
  </r>
  <r>
    <s v="2024"/>
    <x v="0"/>
    <x v="0"/>
    <x v="0"/>
    <x v="0"/>
    <s v="2 - Poder Ejecutivo"/>
    <s v="0216 - MINISTERIO DE CULTURA"/>
    <s v="0001 - MINISTERIO DE CULTURA"/>
    <x v="2"/>
    <x v="8"/>
    <x v="20"/>
    <s v="2.1 - REMUNERACIONES Y CONTRIBUCIONES"/>
    <s v="2.1.2 - SOBRESUELDOS"/>
    <s v="N"/>
    <s v="00 - N/A"/>
    <s v="10 - FONDO GENERAL"/>
    <s v=" "/>
    <s v="99 - MULTIPROVINCIAL"/>
    <n v="277993000"/>
    <n v="209468235"/>
    <n v="140211160.25999999"/>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100133509"/>
    <n v="99240518.349999949"/>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87110221.670000017"/>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19514881"/>
    <n v="9258245.8199999966"/>
  </r>
  <r>
    <s v="2024"/>
    <x v="0"/>
    <x v="0"/>
    <x v="0"/>
    <x v="0"/>
    <s v="2 - Poder Ejecutivo"/>
    <s v="0216 - MINISTERIO DE CULTURA"/>
    <s v="0001 - MINISTERIO DE CULTURA"/>
    <x v="2"/>
    <x v="8"/>
    <x v="20"/>
    <s v="2.2 - CONTRATACIÓN DE SERVICIOS"/>
    <s v="2.2.3 - VIÁTICOS"/>
    <s v="N"/>
    <s v="00 - N/A"/>
    <s v="10 - FONDO GENERAL"/>
    <s v=" "/>
    <s v="99 - MULTIPROVINCIAL"/>
    <n v="17100000"/>
    <n v="18759578"/>
    <n v="11811790"/>
  </r>
  <r>
    <s v="2024"/>
    <x v="0"/>
    <x v="0"/>
    <x v="0"/>
    <x v="0"/>
    <s v="2 - Poder Ejecutivo"/>
    <s v="0216 - MINISTERIO DE CULTURA"/>
    <s v="0001 - MINISTERIO DE CULTURA"/>
    <x v="2"/>
    <x v="8"/>
    <x v="20"/>
    <s v="2.2 - CONTRATACIÓN DE SERVICIOS"/>
    <s v="2.2.4 - TRANSPORTE Y ALMACENAJE"/>
    <s v="N"/>
    <s v="00 - N/A"/>
    <s v="10 - FONDO GENERAL"/>
    <s v=" "/>
    <s v="99 - MULTIPROVINCIAL"/>
    <n v="1680000"/>
    <n v="4898505"/>
    <n v="651286.38"/>
  </r>
  <r>
    <s v="2024"/>
    <x v="0"/>
    <x v="0"/>
    <x v="0"/>
    <x v="0"/>
    <s v="2 - Poder Ejecutivo"/>
    <s v="0216 - MINISTERIO DE CULTURA"/>
    <s v="0001 - MINISTERIO DE CULTURA"/>
    <x v="2"/>
    <x v="8"/>
    <x v="20"/>
    <s v="2.2 - CONTRATACIÓN DE SERVICIOS"/>
    <s v="2.2.5 - ALQUILERES Y RENTAS"/>
    <s v="N"/>
    <s v="00 - N/A"/>
    <s v="10 - FONDO GENERAL"/>
    <s v=" "/>
    <s v="99 - MULTIPROVINCIAL"/>
    <n v="21540000"/>
    <n v="26678518"/>
    <n v="14809278.530000001"/>
  </r>
  <r>
    <s v="2024"/>
    <x v="0"/>
    <x v="0"/>
    <x v="0"/>
    <x v="0"/>
    <s v="2 - Poder Ejecutivo"/>
    <s v="0216 - MINISTERIO DE CULTURA"/>
    <s v="0001 - MINISTERIO DE CULTURA"/>
    <x v="2"/>
    <x v="8"/>
    <x v="20"/>
    <s v="2.2 - CONTRATACIÓN DE SERVICIOS"/>
    <s v="2.2.6 - SEGUROS"/>
    <s v="N"/>
    <s v="00 - N/A"/>
    <s v="10 - FONDO GENERAL"/>
    <s v=" "/>
    <s v="99 - MULTIPROVINCIAL"/>
    <n v="12251000"/>
    <n v="11985660"/>
    <n v="10998698.9"/>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55130447"/>
    <n v="31522603.520000003"/>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08765135"/>
    <n v="84661419.75"/>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3794721"/>
    <n v="30703932.030000001"/>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3375968"/>
    <n v="1275063.6199999999"/>
  </r>
  <r>
    <s v="2024"/>
    <x v="0"/>
    <x v="0"/>
    <x v="0"/>
    <x v="0"/>
    <s v="2 - Poder Ejecutivo"/>
    <s v="0216 - MINISTERIO DE CULTURA"/>
    <s v="0001 - MINISTERIO DE CULTURA"/>
    <x v="2"/>
    <x v="8"/>
    <x v="20"/>
    <s v="2.3 - MATERIALES Y SUMINISTROS"/>
    <s v="2.3.2 - TEXTILES Y VESTUARIOS"/>
    <s v="N"/>
    <s v="00 - N/A"/>
    <s v="10 - FONDO GENERAL"/>
    <s v=" "/>
    <s v="99 - MULTIPROVINCIAL"/>
    <n v="2090000"/>
    <n v="872407"/>
    <n v="243720.61999999997"/>
  </r>
  <r>
    <s v="2024"/>
    <x v="0"/>
    <x v="0"/>
    <x v="0"/>
    <x v="0"/>
    <s v="2 - Poder Ejecutivo"/>
    <s v="0216 - MINISTERIO DE CULTURA"/>
    <s v="0001 - MINISTERIO DE CULTURA"/>
    <x v="2"/>
    <x v="8"/>
    <x v="20"/>
    <s v="2.3 - MATERIALES Y SUMINISTROS"/>
    <s v="2.3.3 - PAPEL, CARTÓN E IMPRESOS"/>
    <s v="N"/>
    <s v="00 - N/A"/>
    <s v="10 - FONDO GENERAL"/>
    <s v=" "/>
    <s v="99 - MULTIPROVINCIAL"/>
    <n v="4000000"/>
    <n v="4390369"/>
    <n v="2424265.67"/>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92359.05"/>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3350228"/>
    <n v="17047574.449999996"/>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6637722"/>
    <n v="8101612.6199999982"/>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3000001"/>
    <n v="80778239.919999972"/>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6685970.140000000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10252267.529999999"/>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14160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1312751.01"/>
    <n v="30600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916080"/>
    <n v="283951.84999999998"/>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18242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7414587.8399999999"/>
    <n v="5511147.0000000009"/>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415048.70999999996"/>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32389.9"/>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84544"/>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000000003"/>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4572902"/>
    <n v="52839323.290000014"/>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39705658"/>
    <n v="39079933.080000013"/>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7275913.759999998"/>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7128688.2999999989"/>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5515423.409999995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671560"/>
    <n v="26119495.899999987"/>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09610"/>
    <n v="483408.3399999999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793945"/>
    <n v="1126515.3199999998"/>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132725"/>
    <n v="7309203.2000000002"/>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8865"/>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15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385725"/>
    <n v="1212917.8999999999"/>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363000"/>
    <n v="1279862.68"/>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0080"/>
    <n v="3776"/>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36985"/>
    <n v="476878.39"/>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6687.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80865"/>
    <n v="80861.899999999994"/>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244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16825"/>
    <n v="3410685.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72631.2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3787710"/>
    <n v="3177161.41"/>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167342.22999999998"/>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442405405.56999999"/>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76076952.470000014"/>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61708562.639999986"/>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61129"/>
    <n v="32251400.350000001"/>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3009000"/>
    <n v="2816760.37"/>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2040609"/>
    <n v="1260282.9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33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2154393.4900000002"/>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98000"/>
    <n v="387541.83999999997"/>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36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014478"/>
    <n v="2158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168342"/>
    <n v="4007683.2800000003"/>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407129"/>
    <n v="5069042.63"/>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150000"/>
    <n v="9027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01012"/>
    <n v="7031720.4700000007"/>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2003000"/>
    <n v="1534044.3399999999"/>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476008"/>
    <n v="4333386.37"/>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60000"/>
    <n v="335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51032"/>
    <n v="1080972.5899999999"/>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3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6489"/>
    <n v="555622.43999999994"/>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37701"/>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41052"/>
    <n v="529246.92000000004"/>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104726"/>
    <n v="99331.65"/>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957"/>
    <n v="1282938.3500000001"/>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645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90805"/>
    <n v="6477689.370000001"/>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590723"/>
    <n v="3290134.9299999992"/>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132462.77000000002"/>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238255.16"/>
    <n v="180882922.01000005"/>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74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546996"/>
    <n v="25132629.310000002"/>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47799985.200000003"/>
    <n v="44800881.109999992"/>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3976092.8"/>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1257480"/>
    <n v="450610.82"/>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974993"/>
    <n v="4221252.1999999993"/>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66046"/>
    <n v="822846.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52962"/>
    <n v="1980990"/>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668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48400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1194963.23"/>
    <n v="604739.67999999993"/>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725006.4000000004"/>
    <n v="3171964.9200000004"/>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3276756.65"/>
    <n v="1484406.93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226204442.56999999"/>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46969458.799999997"/>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47078.5"/>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30311366.610000003"/>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482075.309999995"/>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5129198.62"/>
    <n v="3139665.18"/>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3213260.17"/>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8847564.450000003"/>
    <n v="13760095.940000001"/>
  </r>
  <r>
    <s v="2024"/>
    <x v="0"/>
    <x v="0"/>
    <x v="0"/>
    <x v="0"/>
    <s v="2 - Poder Ejecutivo"/>
    <s v="0217 - MINISTERIO DE LA JUVENTUD"/>
    <s v="0001 - MINISTERIO DE LA JUVENTUD"/>
    <x v="2"/>
    <x v="4"/>
    <x v="5"/>
    <s v="2.2 - CONTRATACIÓN DE SERVICIOS"/>
    <s v="2.2.6 - SEGUROS"/>
    <s v="N"/>
    <s v="00 - N/A"/>
    <s v="10 - FONDO GENERAL"/>
    <s v=" "/>
    <s v="99 - MULTIPROVINCIAL"/>
    <n v="395679"/>
    <n v="11270013.17"/>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399999995"/>
    <n v="3534224.7299999995"/>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27165428.560000002"/>
    <n v="14116755.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4155000"/>
    <n v="1599653.24"/>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936865.2"/>
    <n v="471721.05999999994"/>
  </r>
  <r>
    <s v="2024"/>
    <x v="0"/>
    <x v="0"/>
    <x v="0"/>
    <x v="0"/>
    <s v="2 - Poder Ejecutivo"/>
    <s v="0217 - MINISTERIO DE LA JUVENTUD"/>
    <s v="0001 - MINISTERIO DE LA JUVENTUD"/>
    <x v="2"/>
    <x v="4"/>
    <x v="5"/>
    <s v="2.3 - MATERIALES Y SUMINISTROS"/>
    <s v="2.3.2 - TEXTILES Y VESTUARIOS"/>
    <s v="N"/>
    <s v="00 - N/A"/>
    <s v="10 - FONDO GENERAL"/>
    <s v=" "/>
    <s v="99 - MULTIPROVINCIAL"/>
    <n v="660000"/>
    <n v="857748.51"/>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749287.77999999991"/>
    <n v="271261.5500000000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30510.000000000015"/>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64139.47000000009"/>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482133.15"/>
    <n v="76390.95"/>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535941.199999999"/>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8638947.9600000009"/>
    <n v="3130414.9099999992"/>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3000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8576708"/>
    <n v="6439903.1099999994"/>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815394.17999999993"/>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52500049.56"/>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10348800"/>
    <n v="9462333.3300000001"/>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2027190"/>
    <n v="19264014.460000001"/>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21354583.160000004"/>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83614"/>
    <n v="1330284.8000000003"/>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79065.899999999994"/>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1999999994"/>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7955225"/>
    <n v="5324295.3600000003"/>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154456.70000000001"/>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16248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35938.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53225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9083956"/>
    <n v="267728980.65000001"/>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927000"/>
    <n v="1705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711291"/>
    <n v="1503922.5600000003"/>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33545.76"/>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2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4929263.469999995"/>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8044600"/>
    <n v="21764416.680000003"/>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927882.9900000005"/>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3031117.5199999996"/>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50378962.680000015"/>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568200"/>
    <n v="15836666.68"/>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97"/>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887156.0699999975"/>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222369.25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3267772.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8496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67464.070000000007"/>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6459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832222.21"/>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8912000"/>
    <n v="54025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532160.54999999981"/>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54711.5199999999"/>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5087026"/>
    <n v="28795037.75"/>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64020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876659.1400000011"/>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94177.8899999999"/>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369800"/>
    <n v="136190.51999999999"/>
  </r>
  <r>
    <s v="2024"/>
    <x v="0"/>
    <x v="0"/>
    <x v="0"/>
    <x v="0"/>
    <s v="2 - Poder Ejecutivo"/>
    <s v="0218 - MINISTERIO DE MEDIO AMBIENTE Y RECURSOS NATURALES"/>
    <s v="0001 - MINISTERIO  DE MEDIO AMBIENTE Y RECURSOS NATURALES"/>
    <x v="3"/>
    <x v="9"/>
    <x v="77"/>
    <s v="2.2 - CONTRATACIÓN DE SERVICIOS"/>
    <s v="2.2.6 - SEGUROS"/>
    <s v="N"/>
    <s v="00 - N/A"/>
    <s v="10 - FONDO GENERAL"/>
    <s v=" "/>
    <s v="99 - MULTIPROVINCIAL"/>
    <n v="0"/>
    <n v="250000"/>
    <n v="7417.15"/>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3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7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2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113726"/>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46260.59"/>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6069824"/>
    <n v="337896191.93000001"/>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1683500"/>
    <n v="44770083.329999998"/>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1361712"/>
    <n v="41653932.14000000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29999999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6699206"/>
    <n v="26405740.31000001"/>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562779.0599999987"/>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1036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199098.53"/>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026469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3999999999"/>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4402000"/>
    <n v="40120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34400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11063940"/>
    <n v="7710104.1499999994"/>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634088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1942128"/>
    <n v="638990578.49999988"/>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5131007"/>
    <n v="77072378.109999999"/>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6526720"/>
    <n v="13669207.12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240963"/>
    <n v="13731766.789999999"/>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10831264.229999997"/>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49998.96"/>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49999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5635840.8700000001"/>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916666.67"/>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83254.3899999999"/>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69217"/>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1031247.5399999998"/>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10377531"/>
    <n v="630974879.58000016"/>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0052580"/>
    <n v="311540891.60000002"/>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3575039"/>
    <n v="161849237.31999999"/>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600000001"/>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08347161"/>
    <n v="85993485.590000093"/>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713964"/>
    <n v="41882222.059999965"/>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52082967.020000003"/>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5628467"/>
    <n v="6141116.629999999"/>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7589284.269999996"/>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915700"/>
    <n v="23608689.14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099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91757547.26999999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20369869.00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481491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8708018.960000001"/>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68887.55"/>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3251788.349999994"/>
    <n v="10413127.83"/>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5669645.3699999992"/>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3298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00000001"/>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1402899"/>
    <n v="4077580.5700000003"/>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884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328379"/>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9939.5699999998"/>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952140"/>
    <n v="33851392.059999995"/>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03071339"/>
    <n v="15159726.560000001"/>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6801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1159538.53"/>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614583.33"/>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46675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99797.18999999994"/>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2000000002"/>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899999998"/>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305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852.82"/>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8553489.66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7233900"/>
    <n v="24941152.789999999"/>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109605"/>
    <n v="1038580.7699999996"/>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55860"/>
    <n v="3473066.2299999991"/>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30000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11505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2761492.510000002"/>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797520"/>
    <n v="4260833.33"/>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543378.9500000004"/>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92715.14999999991"/>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2954770"/>
    <n v="2939525.57"/>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500000007"/>
    <n v="5757334.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2447780"/>
    <n v="2209786"/>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60000003"/>
    <n v="21591956.079999998"/>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847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4"/>
    <n v="1662436.57"/>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6069004.2800000003"/>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980853.3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3849773.7499999995"/>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15340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5900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37194.29999995"/>
    <n v="625626178.89999998"/>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4.66999999"/>
    <n v="105797844.26000001"/>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29999986"/>
    <n v="86269424.599999934"/>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1464502.300000008"/>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540939.5300000003"/>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89000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1122967.780000001"/>
    <n v="44740163.890000001"/>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7377000"/>
    <n v="17320770.280000001"/>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4166047.18"/>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8792860.22000003"/>
    <n v="263165780.53999999"/>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5255894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0985055"/>
    <n v="5509694.3899999997"/>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5402209.54"/>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6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33006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94059.95"/>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55531.6500000001"/>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240829.15000000002"/>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35224.800000000003"/>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679649.2100000009"/>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270503.6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848456.35"/>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200000003"/>
    <n v="18518588.400000006"/>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295799.88"/>
    <n v="512365514.26999992"/>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843022.12"/>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6205481.120000005"/>
    <n v="35764054.710000001"/>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27302734"/>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0999999997"/>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73448782.290000007"/>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38649217.830000006"/>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10 - FONDO GENERAL"/>
    <s v=" "/>
    <s v="99 - MULTIPROVINCIAL"/>
    <n v="0"/>
    <n v="260000"/>
    <n v="232059.98"/>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964721.4699999997"/>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5588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038186.14"/>
    <n v="22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699451.4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47288946.259999998"/>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8228888.2899999991"/>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1996019.130000001"/>
    <n v="19467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79999999"/>
    <n v="17090852.91"/>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6944157.2699999996"/>
    <n v="3359417.2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903401.970000000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336842.73"/>
    <n v="125610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
    <n v="2042967.16"/>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459119.1800000002"/>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3255343.6"/>
    <n v="6962"/>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499323.37"/>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3"/>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199999999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206500"/>
    <n v="80148.0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00000005"/>
    <n v="1226712.2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128136.2"/>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0437041"/>
    <n v="10488515.890000001"/>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766711.9300000034"/>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00000006"/>
    <n v="344957965.82999998"/>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49234609.789999999"/>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52795743.50000000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2802433.449999999"/>
    <n v="29487609.349999998"/>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255974.01"/>
    <n v="732720.1"/>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4464687"/>
    <n v="985124.62"/>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0674229"/>
    <n v="30046439.28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2872609.0000000005"/>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14732752"/>
    <n v="2279835"/>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1328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1794.4800000004"/>
    <n v="120045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08236.52"/>
    <n v="1445423.9500000002"/>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727132"/>
    <n v="1429419.6700000002"/>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5580.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691598.00000000012"/>
    <n v="420550.98999999993"/>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0760128.199999999"/>
    <n v="9293492.86999999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800000001"/>
    <n v="4232901.72"/>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32946871.670000002"/>
    <n v="32946870.780000001"/>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06750"/>
    <n v="7067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328752.11"/>
    <n v="3328750.619999999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938719"/>
    <n v="938718.60999999987"/>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491901"/>
    <n v="1491494.830000000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22092.22"/>
    <n v="921581.51"/>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2500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180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8134000"/>
    <n v="7177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8320000"/>
    <n v="7601666.6699999999"/>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1030000"/>
    <n v="995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644000"/>
    <n v="78945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030000"/>
    <n v="917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61675000"/>
    <n v="784255806.1499995"/>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34975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4931750.03999999"/>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54545.3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7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143418"/>
    <n v="1029671.399999999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89296"/>
    <n v="1340882.390000000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71076.72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46765.40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795868"/>
    <n v="106843361.8100000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05"/>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7061000"/>
    <n v="33935102.940000005"/>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3010192.440000000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9651150"/>
    <n v="13524891.410000002"/>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919822.66"/>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920493.810000002"/>
    <n v="33178550.380000014"/>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101129.23"/>
    <n v="8723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25448.7000000000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67822.53"/>
    <n v="142318.8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9640.32000000000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8670.1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30678209.510000002"/>
    <n v="28486162.279999956"/>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6242299.109999999"/>
    <n v="10496795.890000001"/>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5722002.560000002"/>
    <n v="16340073.51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3"/>
    <n v="5982258.940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8618548.789999999"/>
    <n v="33614391.810000002"/>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4309000"/>
    <n v="3005810.5900000003"/>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814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314000"/>
    <n v="1604695.9100000001"/>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228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1959000"/>
    <n v="1015320.96999999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673000"/>
    <n v="532055.2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67380.910000000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4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60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7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4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9205949.26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2313000"/>
    <n v="6115632.9400000004"/>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605000"/>
    <n v="143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217308"/>
    <n v="189446.49000000005"/>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20631.830000000002"/>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284187884.19"/>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
    <n v="48888075.899999999"/>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80000001"/>
    <n v="36877132.150000013"/>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6536996.010000004"/>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10305765.709999999"/>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644776.3600000003"/>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250250"/>
    <n v="5061657.28"/>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467256.3800000008"/>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3636608.46"/>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430893"/>
    <n v="3130832.9099999997"/>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46750"/>
    <n v="1589871.36"/>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07050"/>
    <n v="970839.84999999986"/>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64021.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1"/>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154173.03"/>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39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7293159.370000000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6071747"/>
    <n v="3242025.3699999996"/>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30000001"/>
    <n v="10071156.53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28650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699999999"/>
    <n v="1247750.6600000001"/>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537604.4600000004"/>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65646.5"/>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3980851.560000001"/>
    <n v="7642649.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829240"/>
    <n v="288309.4000000000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777197.5399999991"/>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304597.80000000075"/>
    <n v="254597.25999999998"/>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229424.59999999998"/>
    <n v="229371.13999999998"/>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425011.4"/>
    <n v="265407.94"/>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54536.5900000008"/>
    <n v="5015351.969999998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00615.8200000003"/>
    <n v="1993991.0399999998"/>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52559813.03000003"/>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71729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20154453.199999996"/>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4289568.709999997"/>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24092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10000"/>
    <n v="67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208500"/>
    <n v="18312234.91"/>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310830"/>
    <n v="13310139.549999997"/>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3741000"/>
    <n v="2408109.6"/>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541349"/>
    <n v="2593950.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55500"/>
    <n v="2743747.57"/>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16300"/>
    <n v="456524.98"/>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54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39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9626481.5800000001"/>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607335.6400000001"/>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0916598.82000002"/>
    <n v="251243729.13999999"/>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5742357.18000001"/>
    <n v="111518766.96000002"/>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6608243"/>
    <n v="68900811.11999999"/>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7831500"/>
    <n v="25983792.52"/>
  </r>
  <r>
    <s v="2024"/>
    <x v="0"/>
    <x v="0"/>
    <x v="0"/>
    <x v="0"/>
    <s v="2 - Poder Ejecutivo"/>
    <s v="0221 - MINISTERIO DE ADMINISTRACIÓN PÚBLICA"/>
    <s v="0001 - MINISTERIO DE ADMINISTRACION PUBLICA"/>
    <x v="0"/>
    <x v="0"/>
    <x v="2"/>
    <s v="2.1 - REMUNERACIONES Y CONTRIBUCIONES"/>
    <s v="2.1.4 - GRATIFICACIONES Y BONIFICACIONES"/>
    <s v="N"/>
    <s v="00 - N/A"/>
    <s v="10 - FONDO GENERAL"/>
    <s v=" "/>
    <s v="01 - DISTRITO NACIONAL"/>
    <n v="0"/>
    <n v="90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4000593.370000005"/>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7576034"/>
    <n v="15126475.749999994"/>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5493000"/>
    <n v="21470169.79999999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11024120"/>
    <n v="4601142.3800000008"/>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704184.1999999993"/>
    <n v="3733357.28"/>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535051.1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760648.03"/>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0986000"/>
    <n v="7945774.5099999988"/>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24049323.339999996"/>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1907000"/>
    <n v="8662436.6399999987"/>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8068194"/>
    <n v="25846617.160000004"/>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7565328.059999995"/>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8318839.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982711.6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204818.92"/>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52180.64000000013"/>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06000"/>
    <n v="229802.34999999998"/>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22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3340000"/>
    <n v="12778856.300000001"/>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210464.7999999998"/>
    <n v="6489714.5999999996"/>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183794.68"/>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0307276.540000007"/>
    <n v="68505212.470000014"/>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963413.5"/>
    <n v="4926085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9176449.96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643669.5199999996"/>
    <n v="8777208.4399999995"/>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10044072.77"/>
    <n v="7392654.9999999991"/>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2227735"/>
    <n v="9709878.0899999999"/>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653806.6"/>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200000"/>
    <n v="182293.63999999998"/>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5914975.4000000004"/>
    <n v="3791329.5999999996"/>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471401.3599999999"/>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4252720"/>
    <n v="3162014.7399999998"/>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288966"/>
    <n v="89462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1827162"/>
    <n v="1184882.7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501470.33"/>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76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262031.39"/>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4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636000"/>
    <n v="3460660.3600000003"/>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4319345"/>
    <n v="1266263.1299999999"/>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3881638"/>
    <n v="338111823.67000002"/>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90810492"/>
    <n v="81264845.209999993"/>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5947862"/>
    <n v="52911347.02000001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2813796"/>
    <n v="28407768.259999998"/>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6040724.020000003"/>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11040567.799999999"/>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89080182.329999998"/>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1230.03"/>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29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2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320670443"/>
    <n v="213514788.20000011"/>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01 - DISTRITO NACIONAL"/>
    <n v="0"/>
    <n v="1809842"/>
    <n v="1809841.9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4328404.66"/>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98069.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816940"/>
    <n v="1066923"/>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132694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5170956"/>
    <n v="44710670.859999999"/>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487968"/>
    <n v="487967.7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31644"/>
    <n v="3990374.8699999996"/>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24535"/>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3754903"/>
    <n v="1253207.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2714"/>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504605"/>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01 - DISTRITO NACIONAL"/>
    <n v="0"/>
    <n v="3000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373402"/>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01 - DISTRITO NACIONAL"/>
    <n v="0"/>
    <n v="320000"/>
    <n v="0"/>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99 - MULTIPROVINCIAL"/>
    <n v="0"/>
    <n v="70000"/>
    <n v="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09999999998"/>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335186.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7841659"/>
    <n v="759029.10000000009"/>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1904346"/>
    <n v="8794562.8700000029"/>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9420008"/>
    <n v="8545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325116"/>
    <n v="1189812.3600000001"/>
  </r>
  <r>
    <s v="2024"/>
    <x v="0"/>
    <x v="0"/>
    <x v="0"/>
    <x v="0"/>
    <s v="2 - Poder Ejecutivo"/>
    <s v="0222 - MINISTERIO DE ENERGIA Y MINAS"/>
    <s v="0001 - MINISTERIO DE ENERGIA Y MINAS"/>
    <x v="1"/>
    <x v="16"/>
    <x v="64"/>
    <s v="2.2 - CONTRATACIÓN DE SERVICIOS"/>
    <s v="2.2.3 - VIÁTICOS"/>
    <s v="N"/>
    <s v="00 - N/A"/>
    <s v="10 - FONDO GENERAL"/>
    <s v=" "/>
    <s v="99 - MULTIPROVINCIAL"/>
    <n v="0"/>
    <n v="2427903"/>
    <n v="1231271.51"/>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4110433"/>
    <n v="14105810.419999998"/>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500000003"/>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0"/>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59070630.42000008"/>
    <n v="678005402.56999993"/>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20624783"/>
    <n v="152071484.73999998"/>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2197401.58"/>
    <n v="91773716.070000082"/>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9732499.499999993"/>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6280610"/>
    <n v="15539581.789999995"/>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9934729"/>
    <n v="19482368.610000003"/>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1839508"/>
    <n v="1104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106689400"/>
    <n v="45263231.889999986"/>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2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54325265"/>
    <n v="28068788.450000003"/>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595854.6200000001"/>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84897045"/>
    <n v="49570243.959999993"/>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1901580"/>
    <n v="18066375.640000001"/>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029936"/>
    <n v="3664300.06"/>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400000001"/>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122553"/>
    <n v="2684838.66"/>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997878"/>
    <n v="3974595.5200000005"/>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663235"/>
    <n v="387354.62999999995"/>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3064217"/>
    <n v="2806158.0500000003"/>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903526.1600000001"/>
    <n v="2409311.3599999994"/>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14673.349999998"/>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30779274.939999994"/>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9"/>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008419"/>
    <n v="49062181.900000006"/>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72235908"/>
    <n v="21348182.939999998"/>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4550400"/>
    <n v="40733333.339999996"/>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6074674.3000000017"/>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2341205.9"/>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299999999"/>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159267.3999999999"/>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2328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307876"/>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874046"/>
    <n v="228442.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33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177184.66"/>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979302.94"/>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23010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9.9999999998544808E-2"/>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4060175"/>
    <n v="105568551.24000005"/>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79735"/>
    <n v="19478972.71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5829447"/>
    <n v="14556506.279999997"/>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550298.5799999996"/>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788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5157700"/>
    <n v="4118046.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53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82900"/>
  </r>
  <r>
    <s v="2024"/>
    <x v="0"/>
    <x v="0"/>
    <x v="0"/>
    <x v="0"/>
    <s v="2 - Poder Ejecutivo"/>
    <s v="0222 - MINISTERIO DE ENERGIA Y MINAS"/>
    <s v="0002 - DIRECCION GENERAL DE MINERIA"/>
    <x v="1"/>
    <x v="18"/>
    <x v="70"/>
    <s v="2.2 - CONTRATACIÓN DE SERVICIOS"/>
    <s v="2.2.5 - ALQUILERES Y RENTAS"/>
    <s v="N"/>
    <s v="00 - N/A"/>
    <s v="20 - FONDOS CON DESTINO ESPECÍFICO"/>
    <s v=" "/>
    <s v="99 - MULTIPROVINCIAL"/>
    <n v="0"/>
    <n v="300000"/>
    <n v="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88388"/>
    <n v="2468097.9099999997"/>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56240"/>
    <n v="1250987.77"/>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816552"/>
    <n v="52149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564060.2"/>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26314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73904.38"/>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217400"/>
    <n v="55224"/>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24609.97"/>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1888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16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547317.5"/>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45308"/>
    <n v="1206354.9700000002"/>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297797128.04"/>
    <n v="1143828098.3300004"/>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80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201588.28"/>
    <n v="144580588.27999997"/>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16300000"/>
    <n v="98234160.430000007"/>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7238478.67999998"/>
    <n v="158647381.90999991"/>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6372479.72000001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2234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4444788.53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7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4909800"/>
    <n v="323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4580694.420000002"/>
    <n v="37723732.000000007"/>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9222677.47000001"/>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29988036.09"/>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6632038.859999999"/>
    <n v="64097898.75999999"/>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10042927"/>
    <n v="4464587.25"/>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2249562.170000002"/>
    <n v="25392320.940000005"/>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8322607.849999994"/>
    <n v="58989400.289999992"/>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227477300.47999999"/>
    <n v="206787749.63"/>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2172626.289999999"/>
    <n v="15240925.35"/>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6827713.010000005"/>
    <n v="25312818.350000005"/>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023496.7800000003"/>
    <n v="2202521.0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153654.3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1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199999997"/>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734264.3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1177215.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000000007"/>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40673.48000000004"/>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3780000"/>
    <n v="10478168.5"/>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49973420"/>
    <n v="2353110.34"/>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19999999"/>
    <n v="5831564.8400000008"/>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7815900"/>
    <n v="15143328.940000003"/>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644619.35"/>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5373894177"/>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254181247"/>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229336321.97"/>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465171212.99000001"/>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339277682"/>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936592"/>
  </r>
  <r>
    <s v="2024"/>
    <x v="0"/>
    <x v="0"/>
    <x v="0"/>
    <x v="0"/>
    <s v="3 - Poder Judicial"/>
    <s v="0301 - PODER JUDICIAL"/>
    <s v="0001 - CONSEJO DEL PODER JUDICIAL"/>
    <x v="0"/>
    <x v="1"/>
    <x v="1"/>
    <s v="2.2 - CONTRATACIÓN DE SERVICIOS"/>
    <s v="2.2.3 - VIÁTICOS"/>
    <s v="N"/>
    <s v="00 - N/A"/>
    <s v="10 - FONDO GENERAL"/>
    <s v=" "/>
    <s v="99 - MULTIPROVINCIAL"/>
    <n v="32875427"/>
    <n v="32875427"/>
    <n v="32875427"/>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20336959"/>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96443527.99999997"/>
  </r>
  <r>
    <s v="2024"/>
    <x v="0"/>
    <x v="0"/>
    <x v="0"/>
    <x v="0"/>
    <s v="3 - Poder Judicial"/>
    <s v="0301 - PODER JUDICIAL"/>
    <s v="0001 - CONSEJO DEL PODER JUDICIAL"/>
    <x v="0"/>
    <x v="1"/>
    <x v="1"/>
    <s v="2.2 - CONTRATACIÓN DE SERVICIOS"/>
    <s v="2.2.6 - SEGUROS"/>
    <s v="N"/>
    <s v="00 - N/A"/>
    <s v="10 - FONDO GENERAL"/>
    <s v=" "/>
    <s v="99 - MULTIPROVINCIAL"/>
    <n v="548095754"/>
    <n v="548095754"/>
    <n v="54809575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78862813"/>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232134840.98000011"/>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60183769.999999993"/>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272033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6809970"/>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9169905"/>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14538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5483696"/>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6327111"/>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50052081"/>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6841797.000000007"/>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5348188244"/>
    <n v="3818417145"/>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9179833"/>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1247736"/>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75157"/>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8454870"/>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1122155"/>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81729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830"/>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2882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2316953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3898866"/>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7627525"/>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236104"/>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845638"/>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3992999"/>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567901"/>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57495"/>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6895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2866134"/>
    <n v="712866134"/>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202956270"/>
    <n v="202956270.00000003"/>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6144888"/>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99392130"/>
    <n v="9939213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4592723"/>
    <n v="94592722.99999998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6559050"/>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5496379"/>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7236498"/>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3070327"/>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892039"/>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4354434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10874263"/>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5864357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6700666.999999998"/>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972346"/>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57527"/>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7395924"/>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1000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6192"/>
    <n v="3676192"/>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4246"/>
    <n v="17674246"/>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7698223"/>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1000506388.48"/>
    <n v="1000506388.4799999"/>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4415638.74000001"/>
    <n v="144415638.73999998"/>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7224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8200000"/>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89067337.000000015"/>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5638929.999999996"/>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23225625"/>
  </r>
  <r>
    <s v="2024"/>
    <x v="0"/>
    <x v="0"/>
    <x v="0"/>
    <x v="0"/>
    <s v="6 - Tribunal Constitucional"/>
    <s v="0403 - TRIBUNAL CONSTITUCIONAL"/>
    <s v="0001 - TRIBUNAL CONSTITUCIONAL"/>
    <x v="0"/>
    <x v="1"/>
    <x v="1"/>
    <s v="2.2 - CONTRATACIÓN DE SERVICIOS"/>
    <s v="2.2.3 - VIÁTICOS"/>
    <s v="N"/>
    <s v="00 - N/A"/>
    <s v="10 - FONDO GENERAL"/>
    <s v=" "/>
    <s v="99 - MULTIPROVINCIAL"/>
    <n v="10900000"/>
    <n v="11208679.01"/>
    <n v="11208679.01"/>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300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4200000"/>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110100000.00000001"/>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21199999.999999996"/>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0758586.87"/>
    <n v="100758586.86999997"/>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1099999.999999996"/>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900000.0000000002"/>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5000000"/>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949199.0000000001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189631.41"/>
    <n v="29189631.410000015"/>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9990608.9999999981"/>
  </r>
  <r>
    <s v="2024"/>
    <x v="0"/>
    <x v="0"/>
    <x v="0"/>
    <x v="0"/>
    <s v="7 - Defensor del Pueblo"/>
    <s v="0404 - DEFENSOR DEL PUEBLO"/>
    <s v="0001 - DEFENSOR DEL PUEBLO"/>
    <x v="0"/>
    <x v="1"/>
    <x v="1"/>
    <s v="2.1 - REMUNERACIONES Y CONTRIBUCIONES"/>
    <s v="2.1.1 - REMUNERACIONES"/>
    <s v="N"/>
    <s v="00 - N/A"/>
    <s v="10 - FONDO GENERAL"/>
    <s v=" "/>
    <s v="99 - MULTIPROVINCIAL"/>
    <n v="166228740"/>
    <n v="217251644.48000002"/>
    <n v="195786072.92000005"/>
  </r>
  <r>
    <s v="2024"/>
    <x v="0"/>
    <x v="0"/>
    <x v="0"/>
    <x v="0"/>
    <s v="7 - Defensor del Pueblo"/>
    <s v="0404 - DEFENSOR DEL PUEBLO"/>
    <s v="0001 - DEFENSOR DEL PUEBLO"/>
    <x v="0"/>
    <x v="1"/>
    <x v="1"/>
    <s v="2.1 - REMUNERACIONES Y CONTRIBUCIONES"/>
    <s v="2.1.2 - SOBRESUELDOS"/>
    <s v="N"/>
    <s v="00 - N/A"/>
    <s v="10 - FONDO GENERAL"/>
    <s v=" "/>
    <s v="99 - MULTIPROVINCIAL"/>
    <n v="29689160"/>
    <n v="12163021.430000002"/>
    <n v="10956600.75"/>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7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112355.899999999"/>
    <n v="1799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6020980"/>
    <n v="23052248.250000007"/>
  </r>
  <r>
    <s v="2024"/>
    <x v="0"/>
    <x v="0"/>
    <x v="0"/>
    <x v="0"/>
    <s v="7 - Defensor del Pueblo"/>
    <s v="0404 - DEFENSOR DEL PUEBLO"/>
    <s v="0001 - DEFENSOR DEL PUEBLO"/>
    <x v="0"/>
    <x v="1"/>
    <x v="1"/>
    <s v="2.2 - CONTRATACIÓN DE SERVICIOS"/>
    <s v="2.2.1 - SERVICIOS BÁSICOS"/>
    <s v="N"/>
    <s v="00 - N/A"/>
    <s v="10 - FONDO GENERAL"/>
    <s v=" "/>
    <s v="99 - MULTIPROVINCIAL"/>
    <n v="5025000"/>
    <n v="10349082.149999999"/>
    <n v="9122179.0000000019"/>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3093325.16"/>
    <n v="12163860.09"/>
  </r>
  <r>
    <s v="2024"/>
    <x v="0"/>
    <x v="0"/>
    <x v="0"/>
    <x v="0"/>
    <s v="7 - Defensor del Pueblo"/>
    <s v="0404 - DEFENSOR DEL PUEBLO"/>
    <s v="0001 - DEFENSOR DEL PUEBLO"/>
    <x v="0"/>
    <x v="1"/>
    <x v="1"/>
    <s v="2.2 - CONTRATACIÓN DE SERVICIOS"/>
    <s v="2.2.3 - VIÁTICOS"/>
    <s v="N"/>
    <s v="00 - N/A"/>
    <s v="10 - FONDO GENERAL"/>
    <s v=" "/>
    <s v="99 - MULTIPROVINCIAL"/>
    <n v="5100000"/>
    <n v="10162166.379999999"/>
    <n v="9477945.0099999998"/>
  </r>
  <r>
    <s v="2024"/>
    <x v="0"/>
    <x v="0"/>
    <x v="0"/>
    <x v="0"/>
    <s v="7 - Defensor del Pueblo"/>
    <s v="0404 - DEFENSOR DEL PUEBLO"/>
    <s v="0001 - DEFENSOR DEL PUEBLO"/>
    <x v="0"/>
    <x v="1"/>
    <x v="1"/>
    <s v="2.2 - CONTRATACIÓN DE SERVICIOS"/>
    <s v="2.2.4 - TRANSPORTE Y ALMACENAJE"/>
    <s v="N"/>
    <s v="00 - N/A"/>
    <s v="10 - FONDO GENERAL"/>
    <s v=" "/>
    <s v="99 - MULTIPROVINCIAL"/>
    <n v="1250000"/>
    <n v="550863.62000000011"/>
    <n v="533069.2300000001"/>
  </r>
  <r>
    <s v="2024"/>
    <x v="0"/>
    <x v="0"/>
    <x v="0"/>
    <x v="0"/>
    <s v="7 - Defensor del Pueblo"/>
    <s v="0404 - DEFENSOR DEL PUEBLO"/>
    <s v="0001 - DEFENSOR DEL PUEBLO"/>
    <x v="0"/>
    <x v="1"/>
    <x v="1"/>
    <s v="2.2 - CONTRATACIÓN DE SERVICIOS"/>
    <s v="2.2.5 - ALQUILERES Y RENTAS"/>
    <s v="N"/>
    <s v="00 - N/A"/>
    <s v="10 - FONDO GENERAL"/>
    <s v=" "/>
    <s v="99 - MULTIPROVINCIAL"/>
    <n v="6650000"/>
    <n v="9011424.129999999"/>
    <n v="8624508.4400000013"/>
  </r>
  <r>
    <s v="2024"/>
    <x v="0"/>
    <x v="0"/>
    <x v="0"/>
    <x v="0"/>
    <s v="7 - Defensor del Pueblo"/>
    <s v="0404 - DEFENSOR DEL PUEBLO"/>
    <s v="0001 - DEFENSOR DEL PUEBLO"/>
    <x v="0"/>
    <x v="1"/>
    <x v="1"/>
    <s v="2.2 - CONTRATACIÓN DE SERVICIOS"/>
    <s v="2.2.6 - SEGUROS"/>
    <s v="N"/>
    <s v="00 - N/A"/>
    <s v="10 - FONDO GENERAL"/>
    <s v=" "/>
    <s v="99 - MULTIPROVINCIAL"/>
    <n v="5300000"/>
    <n v="5105034.9799999995"/>
    <n v="4644484.0699999984"/>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3044364.9600000004"/>
    <n v="2221372.62"/>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4392211.490000002"/>
    <n v="30989733.869999997"/>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5583515.46"/>
    <n v="3247379.3"/>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2033992.88"/>
    <n v="1762753.7299999997"/>
  </r>
  <r>
    <s v="2024"/>
    <x v="0"/>
    <x v="0"/>
    <x v="0"/>
    <x v="0"/>
    <s v="7 - Defensor del Pueblo"/>
    <s v="0404 - DEFENSOR DEL PUEBLO"/>
    <s v="0001 - DEFENSOR DEL PUEBLO"/>
    <x v="0"/>
    <x v="1"/>
    <x v="1"/>
    <s v="2.3 - MATERIALES Y SUMINISTROS"/>
    <s v="2.3.2 - TEXTILES Y VESTUARIOS"/>
    <s v="N"/>
    <s v="00 - N/A"/>
    <s v="10 - FONDO GENERAL"/>
    <s v=" "/>
    <s v="99 - MULTIPROVINCIAL"/>
    <n v="720000"/>
    <n v="258361"/>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591618.98"/>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899999999994"/>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38794.39"/>
    <n v="38794.390000000007"/>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777211"/>
    <n v="11009945.820000002"/>
  </r>
  <r>
    <s v="2024"/>
    <x v="0"/>
    <x v="0"/>
    <x v="0"/>
    <x v="0"/>
    <s v="7 - Defensor del Pueblo"/>
    <s v="0404 - DEFENSOR DEL PUEBLO"/>
    <s v="0001 - DEFENSOR DEL PUEBLO"/>
    <x v="0"/>
    <x v="1"/>
    <x v="1"/>
    <s v="2.3 - MATERIALES Y SUMINISTROS"/>
    <s v="2.3.9 - PRODUCTOS Y ÚTILES VARIOS"/>
    <s v="N"/>
    <s v="00 - N/A"/>
    <s v="10 - FONDO GENERAL"/>
    <s v=" "/>
    <s v="99 - MULTIPROVINCIAL"/>
    <n v="8585000"/>
    <n v="5306599.5900000008"/>
    <n v="4502568.29"/>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5999985"/>
    <n v="546677501.63999999"/>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65720273.370000005"/>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11700000"/>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446698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77452976.170000017"/>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5986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7212449.9900000002"/>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8500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9520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5919951.9899999993"/>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29999997"/>
    <n v="54698553.729999997"/>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11714995"/>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35673516.269999988"/>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1078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8000"/>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620000.00000000012"/>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99999.999999999985"/>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199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838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5021999.999999998"/>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9443999"/>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41785000.670000002"/>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998860092.5799999"/>
    <n v="8019522896.29"/>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511901829.740002"/>
    <n v="19984781832.459999"/>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7502947245"/>
    <n v="43525133296.400002"/>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83633920.19999993"/>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38000000"/>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61942230027"/>
    <n v="53159704267.659996"/>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60004"/>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8938943.190000001"/>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6888467000"/>
    <n v="16232688717.500004"/>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2976.089996"/>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7438204083.840004"/>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5952304685.739983"/>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41773059.880000003"/>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1094730149.3"/>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53702128"/>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4176677241.209997"/>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7200000"/>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2000000"/>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2000000"/>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400500000"/>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100749814"/>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47514000"/>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97550000"/>
  </r>
  <r>
    <s v="2024"/>
    <x v="0"/>
    <x v="0"/>
    <x v="0"/>
    <x v="4"/>
    <s v="17 - Oficina Nacional de Defensa Pública"/>
    <s v="0406 - OFICINA NACIONAL DE DEFENSA PUBLICA"/>
    <s v="0001 - OFICINA NACIONAL DE DEFENSA PUBLICA"/>
    <x v="0"/>
    <x v="1"/>
    <x v="1"/>
    <s v="2.4 - TRANSFERENCIAS CORRIENTES"/>
    <s v="2.4.1 - TRANSFERENCIAS CORRIENTES AL SECTOR PRIVADO"/>
    <s v="N"/>
    <s v="00 - N/A"/>
    <s v="10 - FONDO GENERAL"/>
    <s v=" "/>
    <s v="99 - MULTIPROVINCIAL"/>
    <n v="0"/>
    <n v="100000"/>
    <n v="0"/>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9830.52"/>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2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18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1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93623008.99999994"/>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616584407.9400003"/>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7925048"/>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56254000"/>
    <n v="43800912"/>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084394221"/>
    <n v="966214096.32000017"/>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152110717.78"/>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2600000"/>
    <n v="1836161.48"/>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542586231.20000005"/>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8665124"/>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0000002"/>
    <n v="15468718.150000002"/>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13"/>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1980867192.0999999"/>
    <n v="1888663831"/>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8000000"/>
    <n v="80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88110805.97"/>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7262295"/>
    <n v="7187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5528815"/>
    <n v="55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200000"/>
    <n v="32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245206684.73999998"/>
    <n v="224464412"/>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440000"/>
    <n v="344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81289638.75"/>
    <n v="348745600.78999996"/>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10306515.74"/>
    <n v="8093098.3600000003"/>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1176899015.09"/>
    <n v="29129869983.220005"/>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43853952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1095481.04"/>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2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857903.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7077228.21999999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8039158.849999999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5493274.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8793658.419999998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8633505.01999999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8765397.999999998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22843367.38000000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4274525.55000000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423145747.8499999"/>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658000"/>
    <n v="327728.82"/>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1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83480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2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40031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61484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910041.24"/>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647000000"/>
    <n v="4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1038140939"/>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834316554.75999999"/>
    <n v="607710614.29999995"/>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3573526968"/>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28894450.69999999"/>
    <n v="128894440.73999998"/>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73000000"/>
    <n v="390233776.70999998"/>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4106515.7700000005"/>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01607102"/>
    <n v="197470763.11000001"/>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75850518.060000002"/>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11200000"/>
    <n v="9655375"/>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5704695.289999995"/>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72420259.400000006"/>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111946"/>
    <n v="26111945.149999999"/>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904554.8799999999"/>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7257936"/>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7858142"/>
    <n v="227280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11684479.199999999"/>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76112"/>
    <n v="10876112"/>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52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410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204121289.03999996"/>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721974.11"/>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2694372.52"/>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9652347140.0200005"/>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50567551.35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45989833"/>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306441772"/>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32311.200000000001"/>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1127413.7600000002"/>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1173026.74"/>
    <n v="922141.14"/>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352362555.7600002"/>
    <n v="8351503493.44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623938277.09000003"/>
    <n v="590674505.08000004"/>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5160926444.9299994"/>
    <n v="3421433873.8600001"/>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145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2519202224.3800001"/>
    <n v="1565002091.9000001"/>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84575328.050000012"/>
    <n v="81718788.300000012"/>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14021699.56999993"/>
    <n v="611361140.37"/>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14934540"/>
    <n v="108818024.92999999"/>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2009595407.3599999"/>
    <n v="1824984651.2500002"/>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111701401.55"/>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192240495.6599998"/>
    <n v="1127336433.9700003"/>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654641232.56999993"/>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60634005"/>
    <n v="55747708"/>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9509716.5799999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442418063.4000001"/>
    <n v="3274093430.3400011"/>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1014578.97"/>
    <n v="134108375"/>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69532.7899999998"/>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592795377"/>
    <n v="522949684.60000002"/>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8911771558.9199963"/>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121485333.7400000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13371306.4499998"/>
    <n v="4581022162.2599983"/>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4631703.8399997"/>
    <n v="3256360713.0600014"/>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6711096776.6000004"/>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61724"/>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5130912"/>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263033703.2499995"/>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15374254.5"/>
    <n v="78902114558.150009"/>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60000002"/>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66473116.519999996"/>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69949233.020000011"/>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12131615.820000002"/>
    <n v="5004856.79"/>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30000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1171464731"/>
    <n v="933776014.28000009"/>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3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71400306.56"/>
    <n v="247920054.47999996"/>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307271422"/>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752613545.80000007"/>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01604151.65999997"/>
    <n v="293622983.04999995"/>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508271318"/>
    <n v="487455429.97000003"/>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04848271.3599997"/>
    <n v="3365878710.5499988"/>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85635451.35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142564249"/>
    <n v="2122133897.2800004"/>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250002252.99999994"/>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88180200"/>
    <n v="83634306.840000004"/>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440375900"/>
    <n v="40647157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43925000"/>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520000"/>
    <n v="152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75094318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2149471458.04"/>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23250137.02"/>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25395000"/>
    <n v="409500000"/>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150000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1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76620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85346514.76000005"/>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1 - TRANSFERENCIAS CORRIENTES AL SECTOR PRIVADO"/>
    <s v="N"/>
    <s v="00 - N/A"/>
    <s v="20 - FONDOS CON DESTINO ESPECÍFICO"/>
    <s v=" "/>
    <s v="99 - MULTIPROVINCIAL"/>
    <n v="0"/>
    <n v="2197560"/>
    <n v="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926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97331608"/>
    <n v="55891862.479999997"/>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259655000"/>
    <n v="177307343.78999999"/>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70 - DONACION EXTERNA"/>
    <s v=" "/>
    <s v="99 - MULTIPROVINCIAL"/>
    <n v="0"/>
    <n v="15313507.84"/>
    <n v="0"/>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61552267"/>
    <n v="1445213285.5099993"/>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57224871.830000006"/>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98874606.00000006"/>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538925.479999999"/>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20 - FONDOS CON DESTINO ESPECÍFICO"/>
    <s v=" "/>
    <s v="99 - MULTIPROVINCIAL"/>
    <n v="0"/>
    <n v="72000000"/>
    <n v="71494382.60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80457392.020000011"/>
  </r>
  <r>
    <s v="2024"/>
    <x v="0"/>
    <x v="0"/>
    <x v="0"/>
    <x v="4"/>
    <s v="2 - Poder Ejecutivo"/>
    <s v="0213 - MINISTERIO DE TURISMO"/>
    <s v="0001 - MINISTERIO DE TURISMO"/>
    <x v="1"/>
    <x v="17"/>
    <x v="65"/>
    <s v="2.4 - TRANSFERENCIAS CORRIENTES"/>
    <s v="2.4.1 - TRANSFERENCIAS CORRIENTES AL SECTOR PRIVADO"/>
    <s v="N"/>
    <s v="00 - N/A"/>
    <s v="20 - FONDOS CON DESTINO ESPECÍFICO"/>
    <s v=" "/>
    <s v="99 - MULTIPROVINCIAL"/>
    <n v="0"/>
    <n v="97600000"/>
    <n v="15500000"/>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0000002"/>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7526071.0499999998"/>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984325"/>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76201148.609999999"/>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95339255"/>
    <n v="275186656.77999997"/>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430358"/>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120175076.88999999"/>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520181357.70999986"/>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6965763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227954520.32000005"/>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900825"/>
    <n v="196947027.70999998"/>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2396019184.7699995"/>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8366202.4000000004"/>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277452422.35000014"/>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50000000"/>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66699999.96000004"/>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59100000"/>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6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26913009.65000002"/>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7111850"/>
    <n v="301111850"/>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386925.17999999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73671257"/>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2204250368.7099996"/>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946295282"/>
    <n v="13936069284.969997"/>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659277605.1400001"/>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89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64874890.199999988"/>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799999997"/>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9599899.769999988"/>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31386136.54000001"/>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9960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694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2282800"/>
    <n v="1807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1123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9090677.150000002"/>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47271533.329999998"/>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80000003"/>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10145890.5"/>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321691"/>
    <n v="16705966.600000003"/>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1"/>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72017200"/>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66666666.62999988"/>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4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30795624515.080002"/>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52000030395.959999"/>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40376513020.040001"/>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068569916.3099999"/>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10970868"/>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513825"/>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699365"/>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5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2957729.5"/>
    <n v="12957729.5"/>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590000"/>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2150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2099999"/>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514400"/>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38293055.270000003"/>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0"/>
    <n v="800000"/>
    <n v="800000"/>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8522124.25"/>
    <n v="18131606.05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13000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28551165.91"/>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97983.69"/>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599999998"/>
    <n v="5823891.2400000002"/>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2.3283064365386963E-9"/>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16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72137747.890000001"/>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6691383.090000004"/>
    <n v="20119554.030000001"/>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13713418.329999998"/>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9000006"/>
    <n v="391387098.58999997"/>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45902.580000002"/>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9374355.6699999981"/>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89534.189999997616"/>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5.3551048040390015E-9"/>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1990341.5999999999"/>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26"/>
    <s v="2.7 - OBRAS"/>
    <s v="2.7.2 - INFRAESTRUCTURA"/>
    <s v="S"/>
    <s v="06 - RECONSTRUCCIÓN DE PUENTE VIAL (TIPO TABLERO) SOBRE CAÑADA VILLA MARIA, D. M. PANTOJA, MUNICIPIO LOS ALCARRIZOS, PROVINCIA SANTO DOMINGO"/>
    <s v="10 - FONDO GENERAL"/>
    <n v="14523"/>
    <s v="32 - SANTO DOMINGO"/>
    <n v="0"/>
    <n v="23218558"/>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3.7107383832335472E-10"/>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10962125.460000001"/>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9736967.3999999985"/>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14954371.879999999"/>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13589599.57"/>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3895513.98"/>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9985719.52"/>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2942435.1299999994"/>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906273.079999998"/>
    <n v="27905781.129999999"/>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17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5842439.4500000002"/>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5544284.0999999996"/>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1309403"/>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5102514.1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69999999995"/>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2313741.6800000002"/>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090112.140000001"/>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6925202.64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91317094.97000003"/>
    <n v="163366177.67000002"/>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28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1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03"/>
    <n v="19661942.620000005"/>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027048"/>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5715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6325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25522448.599999998"/>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701308.46"/>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4858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4138515.0999999992"/>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s v="2 - Poder Ejecutivo"/>
    <s v="0203 - MINISTERIO DE DEFENSA"/>
    <s v="0030 - SERVICIO NACIONAL DE PROTECCION AMBIENTAL"/>
    <x v="3"/>
    <x v="9"/>
    <x v="35"/>
    <s v="2.7 - OBRAS"/>
    <s v="2.7.2 - INFRAESTRUCTURA"/>
    <s v="N"/>
    <s v="00 - N/A"/>
    <s v="10 - FONDO GENERAL"/>
    <s v=" "/>
    <s v="99 - MULTIPROVINCIAL"/>
    <n v="0"/>
    <n v="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9660781.999999993"/>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06196753"/>
    <n v="64330520.29999999"/>
  </r>
  <r>
    <s v="2024"/>
    <x v="0"/>
    <x v="0"/>
    <x v="1"/>
    <x v="6"/>
    <s v="2 - Poder Ejecutivo"/>
    <s v="0205 - MINISTERIO DE HACIENDA"/>
    <s v="0001 - MINISTERIO DE HACIENDA"/>
    <x v="0"/>
    <x v="0"/>
    <x v="2"/>
    <s v="2.3 - MATERIALES Y SUMINISTROS"/>
    <s v="2.3.9 - PRODUCTOS Y ÚTILES VARIOS"/>
    <s v="S"/>
    <s v="00 - N/A"/>
    <s v="60 - CREDITO EXTERNO"/>
    <s v=" "/>
    <s v="99 - MULTIPROVINCIAL"/>
    <n v="0"/>
    <n v="203000"/>
    <n v="144228.65"/>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766710.4000000001"/>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207820.6"/>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705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5125139.1000000006"/>
    <n v="4907974.9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12802142.23"/>
    <n v="6315730.6099999994"/>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786259"/>
    <n v="19932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779376.3299999996"/>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1698628.39"/>
    <n v="1404326.4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905378.5299999998"/>
    <n v="1149487.5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1790544"/>
    <n v="34188859.370000005"/>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36933539.660000004"/>
    <n v="25832912.079999998"/>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3292709"/>
    <n v="1242173.6000000001"/>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19091665.659999996"/>
    <n v="10142358.899999999"/>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236614.3"/>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262982.17000000004"/>
    <n v="262982.17"/>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8296847.3200000003"/>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90509.83999999997"/>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6152031.04"/>
    <n v="6108984.3700000001"/>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519667662.77000004"/>
    <n v="407359378.05000007"/>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60387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2304730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1061021.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15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499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333509.789999999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2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91370.5999999999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3891.64"/>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64695.67999999993"/>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00000001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907059.29"/>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565759.38"/>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504921.08"/>
  </r>
  <r>
    <s v="2024"/>
    <x v="0"/>
    <x v="0"/>
    <x v="1"/>
    <x v="6"/>
    <s v="2 - Poder Ejecutivo"/>
    <s v="0210 - MINISTERIO DE AGRICULTURA"/>
    <s v="0001 - MINISTERIO DE AGRICULTURA"/>
    <x v="1"/>
    <x v="12"/>
    <x v="32"/>
    <s v="2.7 - OBRAS"/>
    <s v="2.7.2 - INFRAESTRUCTURA"/>
    <s v="N"/>
    <s v="00 - N/A"/>
    <s v="10 - FONDO GENERAL"/>
    <s v=" "/>
    <s v="99 - MULTIPROVINCIAL"/>
    <n v="740811384"/>
    <n v="1636171384"/>
    <n v="1550372919.2499998"/>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2247657.7999999998"/>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972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37124.8999999999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423683.77999999997"/>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341734004.58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39679210.86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59999997"/>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34970925.39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1999999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29999686.299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26364696.43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19999977.3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23797536.53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5"/>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19999977.3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09999999"/>
    <n v="29996069.8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17890634.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9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69999997"/>
    <n v="24178839.51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59999931.95999999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19999999"/>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4"/>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3999999"/>
    <n v="184060990.47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8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2999998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69999998"/>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35093213.8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300003051757812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180398567.7000003"/>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182828814.5999999"/>
    <n v="1861288602.79"/>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57195302.689999998"/>
    <n v="57195302.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3"/>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1.000000536441803E-2"/>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10000008"/>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69999994"/>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1850636550"/>
    <n v="612912977.71000004"/>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25479516.789999999"/>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144101799.13999999"/>
    <n v="144094978.6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98470519"/>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695351.53000000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47236555"/>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60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50 - CRÉDITO INTERNO"/>
    <n v="12628"/>
    <s v="02 - AZUA"/>
    <n v="0"/>
    <n v="9556820.4800000004"/>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69999999"/>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50427416"/>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7375850.41"/>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712227479.83999991"/>
    <n v="652448281.61999989"/>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00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9272187.280000001"/>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65890198.770000003"/>
    <n v="60287044.21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6757476.809999999"/>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20 - FONDOS CON DESTINO ESPECÍFICO"/>
    <n v="15815"/>
    <s v="16 - PEDERNALES"/>
    <n v="0"/>
    <n v="2902505.54"/>
    <n v="2902505.54"/>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41355755.159999996"/>
    <n v="41355754.53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39999998"/>
    <n v="12510073.060000001"/>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6931345.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91690115.179999992"/>
    <n v="90851115.179999992"/>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41757127.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20 - FONDOS CON DESTINO ESPECÍFICO"/>
    <n v="16126"/>
    <s v="29 - MONTE PLATA"/>
    <n v="0"/>
    <n v="73952948.439999998"/>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1000000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3807038.90000004"/>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000000"/>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112691733.28"/>
    <n v="112509785.06"/>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000000"/>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2396735.92999998"/>
    <n v="221896598.40000001"/>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2999997"/>
    <n v="231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52692179.670000002"/>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6898766.590000004"/>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7632305"/>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66677001.65000001"/>
    <n v="166675000.47"/>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10000002"/>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64159568.73000002"/>
    <n v="161922885.57000002"/>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10 - FONDO GENERAL"/>
    <n v="15065"/>
    <s v="17 - PERAVIA"/>
    <n v="0"/>
    <n v="119876795.31"/>
    <n v="119876793.88"/>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n v="21750751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79999997"/>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09430587.62000006"/>
    <n v="299384417.79000008"/>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85671723.46000004"/>
    <n v="384669722.01999998"/>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140491887.19"/>
    <n v="139672791.81"/>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50000006"/>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10 - FONDO GENERAL"/>
    <n v="16084"/>
    <s v="08 - EL SEIBO"/>
    <n v="0"/>
    <n v="28208608.390000001"/>
    <n v="28208608.390000001"/>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56852716.599999994"/>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34412642.57"/>
    <n v="34412642.5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01970387.04"/>
    <n v="1101970386.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8412160"/>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23159240.76000000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3904300.519999996"/>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86015147.929999992"/>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9424613.969999999"/>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121276293.75999999"/>
    <n v="119054730.34"/>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10 - FONDO GENERAL"/>
    <n v="15317"/>
    <s v="25 - SANTIAGO"/>
    <n v="0"/>
    <n v="149114801.40000001"/>
    <n v="142038724.52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08499070"/>
    <n v="108499068.93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7884904.19999999"/>
    <n v="354405424"/>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67593000"/>
    <n v="6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186252.89000000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375625141.47999996"/>
    <n v="293243499.97999996"/>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9701443"/>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3041012.4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2502505.81"/>
    <n v="182179185.9900000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247197208.34999999"/>
    <n v="228101271.13999999"/>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45194976.09"/>
    <n v="144155108.47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35002652.69999999"/>
    <n v="134694219.74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4"/>
    <n v="107857548.28"/>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40296721.260000005"/>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81272187.27999997"/>
    <n v="270226722.56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3900223"/>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29999997"/>
    <n v="64991472.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2617406"/>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78512622.420000002"/>
    <n v="78512621.859999999"/>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152123120.91000003"/>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58949192.709999993"/>
    <n v="5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31180894.560000002"/>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242141.41000003"/>
    <n v="151966400.47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85251020.939999998"/>
    <n v="8325102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99999999883584678"/>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332084657.9399998"/>
    <n v="1332084656.9400001"/>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66"/>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7"/>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50 - CRÉDITO INTERNO"/>
    <n v="16305"/>
    <s v="25 - SANTIAGO"/>
    <n v="0"/>
    <n v="60063410.359999999"/>
    <n v="60063410.359999999"/>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0000000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5099999997764826"/>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809999999764841"/>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8812609"/>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2.7800000000279397"/>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31350128.960000001"/>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2300000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45352829.370000005"/>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3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3000000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65277378.689999998"/>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50 - CRÉDITO INTERNO"/>
    <n v="16501"/>
    <s v="08 - EL SEIBO"/>
    <n v="0"/>
    <n v="25599212.920000002"/>
    <n v="0"/>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26"/>
    <s v="2.7 - OBRAS"/>
    <s v="2.7.2 - INFRAESTRUCTURA"/>
    <s v="S"/>
    <s v="96 - RECONSTRUCCIÓN CAMINO VECINAL LA YAGUIZA-CRUCE LOS ZANCONES-LOS CACAOS-LOS ALGODONES-ALTO DEL PLAY, MUNICIPIO SAN FRANCISCO DE MACORÍS, PROVINCIA DUARTE"/>
    <s v="50 - CRÉDITO INTERNO"/>
    <n v="16874"/>
    <s v="06 - DUARTE"/>
    <n v="0"/>
    <n v="126818691.84999999"/>
    <n v="126818691.84999999"/>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373550000"/>
    <n v="171195069.87"/>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5999998"/>
    <n v="148072633.03"/>
  </r>
  <r>
    <s v="2024"/>
    <x v="0"/>
    <x v="0"/>
    <x v="1"/>
    <x v="6"/>
    <s v="2 - Poder Ejecutivo"/>
    <s v="0211 - MINISTERIO DE OBRAS PÚBLICAS Y COMUNICACIONES"/>
    <s v="0001 - MINISTERIO DE OBRAS PUBLICAS Y COMUNICACIONES"/>
    <x v="3"/>
    <x v="6"/>
    <x v="83"/>
    <s v="2.7 - OBRAS"/>
    <s v="2.7.2 - INFRAESTRUCTURA"/>
    <s v="S"/>
    <s v="33 - CONSTRUCCIÓN MURO DE GAVIÓN EN MARGEN NORTE DEL RÍO CAMÚ PARA PROTECCIÓN DE TALUD EN LA CARRETERA PIMENTEL - LA BIJA, AFECTADO POR EL DISTURBIO TROPICAL NO.22, MUNICIPIO COTUÍ, PROVINCIA SÁNCHEZ RAMÍREZ"/>
    <s v="50 - CRÉDITO INTERNO"/>
    <n v="16832"/>
    <s v="24 - SANCHEZ RAMIREZ"/>
    <n v="0"/>
    <n v="119999994.15000001"/>
    <n v="0"/>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64243966.68"/>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9153702.3100000005"/>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834937.800000001"/>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1019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38000000"/>
    <n v="31469574.860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71845527"/>
    <n v="127473409.28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84100000"/>
    <n v="279019952.62"/>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95560002"/>
    <n v="92485313.23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8726662.080000002"/>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123282933"/>
    <n v="645026311.1900000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624000000"/>
    <n v="1509054674.1100001"/>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3065712216.3999996"/>
    <n v="3063071034.5800004"/>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83594471"/>
    <n v="157719086.44"/>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000003"/>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327381"/>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136973.13"/>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9"/>
    <n v="26943950.839999996"/>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120765692.5399999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19752548.39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2999999"/>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43775115.809999995"/>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29999993"/>
    <n v="23650442.73"/>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06"/>
    <n v="12181476.99"/>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5672586.61999989"/>
    <n v="48792605.759999998"/>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69999996"/>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19999997"/>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1934409.8"/>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19999998"/>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6067764.960000008"/>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06"/>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4409091.63"/>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27722440.28"/>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10279999.999999998"/>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9239979.629999999"/>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34273495.280000001"/>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9"/>
    <n v="7379673.9000000004"/>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3406556.32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30000001"/>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299999991"/>
    <n v="2545815.7600000002"/>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800000002"/>
    <n v="0"/>
  </r>
  <r>
    <s v="2024"/>
    <x v="0"/>
    <x v="0"/>
    <x v="1"/>
    <x v="6"/>
    <s v="2 - Poder Ejecutivo"/>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30000004"/>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00000006"/>
    <n v="188653442.25999993"/>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5"/>
    <n v="39412772.9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10000014"/>
    <n v="10310454.539999999"/>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0000002"/>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8999998"/>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327966.9100000001"/>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500000"/>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237622.45"/>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633616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63623992.21000000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436894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433246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6682133.730000004"/>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3262177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332000"/>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3 - BAHORUCO"/>
    <n v="0"/>
    <n v="0"/>
    <n v="0"/>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4 - BARAHONA"/>
    <n v="0"/>
    <n v="0"/>
    <n v="0"/>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7 - ELIAS PINA"/>
    <n v="0"/>
    <n v="0"/>
    <n v="0"/>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10 - INDEPENDENCIA"/>
    <n v="0"/>
    <n v="0"/>
    <n v="0"/>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22 - SAN JUAN"/>
    <n v="0"/>
    <n v="0"/>
    <n v="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79999999"/>
    <n v="7476621.9100000001"/>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584527.280000000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4525901.4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582197.6999999983"/>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872583.069999998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681997.6600000006"/>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840287.8"/>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87897.9"/>
    <n v="375314.2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86743.9"/>
    <n v="510049.91000000003"/>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606743.88"/>
    <n v="532597.2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366793.9"/>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86743.9"/>
    <n v="507500.20000000007"/>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5906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5233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0542632.57"/>
    <n v="693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739567.49"/>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869783.7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869783.7399999998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869783.7700000002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1003590"/>
    <n v="869783.84000000008"/>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869783.73999999976"/>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73355.2"/>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666045.3699999992"/>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955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1955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20473.9299999997"/>
    <n v="30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960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45571.43"/>
    <n v="2368916.5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3114025.25"/>
    <n v="5571654.52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30920.2100000018"/>
    <n v="2766270.55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6825379.6699999999"/>
    <n v="2084317.3699999999"/>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8204972.8500000006"/>
    <n v="4094727.6300000004"/>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311927.8399999999"/>
    <n v="2587902.7799999998"/>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7467777.7699999996"/>
    <n v="3616940.3000000007"/>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4259078.62"/>
    <n v="1952425.15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019735.1199999996"/>
    <n v="1023318.109999999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43922.96"/>
    <n v="858603.59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993923.0100000002"/>
    <n v="976043.6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838650.15"/>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994672.9699999997"/>
    <n v="894603.610000000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75488.49"/>
    <n v="8942269.42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7071428.5700000003"/>
    <n v="5317962.7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60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60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267443.099999999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60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
    <n v="343643.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82014.26"/>
    <n v="181214.26"/>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259360.21"/>
    <n v="159360.21"/>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333431.6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90668.79"/>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2296.0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51771.97"/>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80000"/>
    <n v="248863.99"/>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72295041.790000007"/>
    <n v="62390832.65000000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2986492.810000002"/>
    <n v="2828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9613657.140000001"/>
    <n v="35766482.770000003"/>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8225859.719999999"/>
    <n v="3440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30081476.050000001"/>
    <n v="25864164.52"/>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40528657.140000001"/>
    <n v="3668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5058774.3199999994"/>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752177.16"/>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080281.2600000002"/>
    <n v="2585925.990000000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096464.5"/>
    <n v="2946201.8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90888.16"/>
    <n v="1044480.0599999999"/>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2904230.2300000004"/>
    <n v="2849298.5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29999998"/>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12590640.779999999"/>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300000001"/>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811132.84999999"/>
    <n v="67291679.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0000000009"/>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
    <n v="237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604990.380000000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2806171.2799999993"/>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1995000"/>
    <n v="10354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7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8000000005"/>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513313.91000000003"/>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480419.83"/>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45197849.800000004"/>
  </r>
  <r>
    <s v="2024"/>
    <x v="0"/>
    <x v="0"/>
    <x v="1"/>
    <x v="6"/>
    <s v="2 - Poder Ejecutivo"/>
    <s v="0222 - MINISTERIO DE ENERGIA Y MINAS"/>
    <s v="0001 - MINISTERIO DE ENERGIA Y MINAS"/>
    <x v="1"/>
    <x v="16"/>
    <x v="106"/>
    <s v="2.2 - CONTRATACIÓN DE SERVICIOS"/>
    <s v="2.2.2 - PUBLICIDAD, IMPRESIÓN Y ENCUADERNACIÓN"/>
    <s v="S"/>
    <s v="03 - MEJORAMIENTO DE LA EFICIENCIA ENERGÉTICA GUBERNAMENTAL EN REPÚBLICA DOMINICANA"/>
    <s v="60 - CREDITO EXTERNO"/>
    <n v="13916"/>
    <s v="99 - MULTIPROVINCIAL"/>
    <n v="0"/>
    <n v="44994.29"/>
    <n v="44994.29"/>
  </r>
  <r>
    <s v="2024"/>
    <x v="0"/>
    <x v="0"/>
    <x v="1"/>
    <x v="6"/>
    <s v="2 - Poder Ejecutivo"/>
    <s v="0222 - MINISTERIO DE ENERGIA Y MINAS"/>
    <s v="0001 - MINISTERIO DE ENERGIA Y MINAS"/>
    <x v="1"/>
    <x v="16"/>
    <x v="106"/>
    <s v="2.2 - CONTRATACIÓN DE SERVICIOS"/>
    <s v="2.2.8 - OTROS SERVICIOS NO INCLUIDOS EN CONCEPTOS ANTERIORES"/>
    <s v="S"/>
    <s v="03 - MEJORAMIENTO DE LA EFICIENCIA ENERGÉTICA GUBERNAMENTAL EN REPÚBLICA DOMINICANA"/>
    <s v="60 - CREDITO EXTERNO"/>
    <n v="13916"/>
    <s v="99 - MULTIPROVINCIAL"/>
    <n v="0"/>
    <n v="34662006.93"/>
    <n v="32669392.710000001"/>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158269957.33999997"/>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5283243.980000004"/>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1050666.67"/>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40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160422.97"/>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13367.04"/>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112260.48"/>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144511.65"/>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897384440"/>
    <n v="897384439.11000001"/>
  </r>
  <r>
    <s v="2024"/>
    <x v="0"/>
    <x v="0"/>
    <x v="1"/>
    <x v="6"/>
    <s v="2 - Poder Ejecutivo"/>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n v="14749"/>
    <s v="01 - DISTRITO NACIONAL"/>
    <n v="0"/>
    <n v="31362110"/>
    <n v="0"/>
  </r>
  <r>
    <s v="2024"/>
    <x v="0"/>
    <x v="0"/>
    <x v="1"/>
    <x v="6"/>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0"/>
    <n v="136000"/>
    <n v="0"/>
  </r>
  <r>
    <s v="2024"/>
    <x v="0"/>
    <x v="0"/>
    <x v="1"/>
    <x v="6"/>
    <s v="2 - Poder Ejecutivo"/>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n v="14749"/>
    <s v="01 - DISTRITO NACIONAL"/>
    <n v="0"/>
    <n v="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8699016.66"/>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10575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649379.1300000004"/>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16224619.81999999"/>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7074963.799999997"/>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0"/>
    <n v="0"/>
  </r>
  <r>
    <s v="2024"/>
    <x v="0"/>
    <x v="0"/>
    <x v="1"/>
    <x v="6"/>
    <s v="2 - Poder Ejecutivo"/>
    <s v="0223 - MINISTERIO DE LA VIVIENDA, HABITAT Y EDIFICACIONES (MIVHED)"/>
    <s v="0001 - MINISTERIO DE LA VIVIENDA, HABITAT Y EDIFICACIONES (MIVHED)"/>
    <x v="2"/>
    <x v="14"/>
    <x v="58"/>
    <s v="2.2 - CONTRATACIÓN DE SERVICIOS"/>
    <s v="2.2.3 - VIÁTICOS"/>
    <s v="S"/>
    <s v="01 - MEJORAMIENTO DE 100,000 VIVIENDAS EN LA REPÚBLICA DOMINICANA"/>
    <s v="10 - FONDO GENERAL"/>
    <n v="14649"/>
    <s v="32 - SANTO DOMINGO"/>
    <n v="0"/>
    <n v="2509330"/>
    <n v="1099867.5"/>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3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22125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17623306.21000001"/>
    <n v="111150974.71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9951032.25"/>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01801438.33999997"/>
    <n v="301801438.33999997"/>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00000005"/>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7771141"/>
    <n v="3393373.88"/>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410001977"/>
    <n v="350918540.57000005"/>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8853672.649999999"/>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2.9802322387695313E-8"/>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15142991"/>
    <n v="115142990.07000001"/>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4000000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618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100000001"/>
    <n v="944825.69000000006"/>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2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186562630"/>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16628024.969999999"/>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280000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37300292.490000002"/>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600001"/>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4999996"/>
    <n v="146598316.33000001"/>
  </r>
  <r>
    <s v="2024"/>
    <x v="0"/>
    <x v="0"/>
    <x v="1"/>
    <x v="6"/>
    <s v="2 - Poder Ejecutivo"/>
    <s v="0223 - MINISTERIO DE LA VIVIENDA, HABITAT Y EDIFICACIONES (MIVHED)"/>
    <s v="0001 - MINISTERIO DE LA VIVIENDA, HABITAT Y EDIFICACIONES (MIVHED)"/>
    <x v="2"/>
    <x v="4"/>
    <x v="88"/>
    <s v="2.7 - OBRAS"/>
    <s v="2.7.2 - INFRAESTRUCTURA"/>
    <s v="N"/>
    <s v="00 - N/A"/>
    <s v="20 - FONDOS CON DESTINO ESPECÍFICO"/>
    <s v=" "/>
    <s v="99 - MULTIPROVINCIAL"/>
    <n v="0"/>
    <n v="58352833"/>
    <n v="20552836.98"/>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8000000"/>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800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50000"/>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300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6300000"/>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500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200000000"/>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001504"/>
    <n v="81001504"/>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2955200"/>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10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500000"/>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8100000"/>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818000"/>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150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2978150"/>
    <n v="2238857.8500000006"/>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246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254362"/>
    <n v="618394.14"/>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58994723.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52853103.060000002"/>
    <n v="27213361.77"/>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194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4648034.13"/>
    <n v="2221564.7999999998"/>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3146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1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2150517.209999999"/>
    <n v="7132504.1800000006"/>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20000005"/>
    <n v="34207658.229999997"/>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70562.19999999995"/>
    <n v="27056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00000006"/>
    <n v="1959046.8900000001"/>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589499.01"/>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915325.1100000003"/>
    <n v="1554847.67"/>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50775.859999999"/>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12942370.920000002"/>
    <n v="6243034.9000000004"/>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3572460"/>
    <n v="1747985.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664703.06000000006"/>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393076.6999999993"/>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435995.5200000014"/>
    <n v="2356145.67"/>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957801.99"/>
    <n v="957801.99"/>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650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107612"/>
    <n v="27612"/>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3816595.8000000007"/>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1 - MOBILIARIO Y EQUIPO"/>
    <s v="N"/>
    <s v="00 - N/A"/>
    <s v="10 - FONDO GENERAL"/>
    <s v=" "/>
    <s v="32 - SANTO DOMINGO"/>
    <n v="0"/>
    <n v="750000"/>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32 - SANTO DOMINGO"/>
    <n v="0"/>
    <n v="1700000"/>
    <n v="0"/>
  </r>
  <r>
    <s v="2024"/>
    <x v="0"/>
    <x v="0"/>
    <x v="1"/>
    <x v="7"/>
    <s v="2 - Poder Ejecutivo"/>
    <s v="0201 - PRESIDENCIA DE LA REPÚBLICA"/>
    <s v="0001 - GABINETE SOCIAL DE LA PRESIDENCIA"/>
    <x v="2"/>
    <x v="5"/>
    <x v="7"/>
    <s v="2.6 - BIENES MUEBLES, INMUEBLES E INTANGIBLES"/>
    <s v="2.6.6 - EQUIPOS DE DEFENSA Y SEGURIDAD"/>
    <s v="N"/>
    <s v="00 - N/A"/>
    <s v="10 - FONDO GENERAL"/>
    <s v=" "/>
    <s v="32 - SANTO DOMINGO"/>
    <n v="0"/>
    <n v="1700000"/>
    <n v="0"/>
  </r>
  <r>
    <s v="2024"/>
    <x v="0"/>
    <x v="0"/>
    <x v="1"/>
    <x v="7"/>
    <s v="2 - Poder Ejecutivo"/>
    <s v="0201 - PRESIDENCIA DE LA REPÚBLICA"/>
    <s v="0001 - GABINETE SOCIAL DE LA PRESIDENCIA"/>
    <x v="2"/>
    <x v="5"/>
    <x v="8"/>
    <s v="2.6 - BIENES MUEBLES, INMUEBLES E INTANGIBLES"/>
    <s v="2.6.5 - MAQUINARIA, OTROS EQUIPOS Y HERRAMIENTAS"/>
    <s v="N"/>
    <s v="00 - N/A"/>
    <s v="10 - FONDO GENERAL"/>
    <s v=" "/>
    <s v="25 - SANTIAGO"/>
    <n v="0"/>
    <n v="154975"/>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0549255.800000001"/>
    <n v="1915345.25"/>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1649801"/>
    <n v="969680.63"/>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192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43906"/>
    <n v="691457.87"/>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0"/>
    <x v="0"/>
    <x v="2"/>
    <s v="2.7 - OBRAS"/>
    <s v="2.7.1 - OBRAS EN EDIFICACIONES"/>
    <s v="N"/>
    <s v="00 - N/A"/>
    <s v="10 - FONDO GENERAL"/>
    <s v=" "/>
    <s v="99 - MULTIPROVINCIAL"/>
    <n v="0"/>
    <n v="15000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5152198.46999997"/>
    <n v="171945178.31999999"/>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600000002"/>
    <n v="861229.40000000014"/>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8208673.2799999984"/>
    <n v="5997859.5599999996"/>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00000004"/>
    <n v="697673.82000000007"/>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100000005"/>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1941323"/>
    <n v="892922.38"/>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16000001"/>
    <n v="907040012.65999997"/>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7120391.37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4918425.609999999"/>
    <n v="10974744.9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4388154.5999999996"/>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00000017"/>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3390220.6399999997"/>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163041.78"/>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33900000"/>
    <n v="23868467.59"/>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7531874.39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1084331.5"/>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410440"/>
    <n v="4462.76"/>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46445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31427340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25759065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5310374"/>
    <n v="504768.69"/>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5807000"/>
    <n v="12392582.590000002"/>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115615525.16"/>
    <n v="46551743.139999993"/>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4806560.46"/>
    <n v="233999.99"/>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74187758.560000002"/>
    <n v="4927725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411921.5399999991"/>
    <n v="8079339.0999999996"/>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57293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47072717.770000003"/>
    <n v="25177362.689999994"/>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58000"/>
    <n v="0"/>
  </r>
  <r>
    <s v="2024"/>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 "/>
    <s v="99 - MULTIPROVINCIAL"/>
    <n v="0"/>
    <n v="181000"/>
    <n v="0"/>
  </r>
  <r>
    <s v="2024"/>
    <x v="0"/>
    <x v="0"/>
    <x v="1"/>
    <x v="7"/>
    <s v="2 - Poder Ejecutivo"/>
    <s v="0201 - PRESIDENCIA DE LA REPÚBLICA"/>
    <s v="0005 - GOBERNACIÓN  DEL EDIFICIO GUBERNAMENTAL JUAN PABLO DUARTE"/>
    <x v="0"/>
    <x v="0"/>
    <x v="2"/>
    <s v="2.7 - OBRAS"/>
    <s v="2.7.1 - OBRAS EN EDIFICACIONES"/>
    <s v="N"/>
    <s v="00 - N/A"/>
    <s v="10 - FONDO GENERAL"/>
    <s v=" "/>
    <s v="99 - MULTIPROVINCIAL"/>
    <n v="0"/>
    <n v="657384"/>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586282.1699999995"/>
    <n v="3391217.9"/>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106.83"/>
    <n v="557450.59"/>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2861.77"/>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5488"/>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365261.23"/>
    <n v="1090065.97"/>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32139960.119999997"/>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740700"/>
    <n v="466576.89999999997"/>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74220"/>
    <n v="160173.20000000001"/>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807609.24"/>
    <n v="66776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158215"/>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3480274.070000008"/>
    <n v="10685489.130000001"/>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4208368"/>
    <n v="258914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274232"/>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880000"/>
    <n v="2416446.1100000003"/>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2670888.770000001"/>
    <n v="5785515.3099999996"/>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17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1662925"/>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5611717.000000004"/>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085000"/>
    <n v="2231341.5300000003"/>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330220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870000"/>
    <n v="25016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363883.68"/>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73443.199999999997"/>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3000001"/>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4145543"/>
    <n v="2542188.8600000003"/>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29676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1188070.8900000001"/>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29521.69999999995"/>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424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0560"/>
    <n v="257369.58"/>
  </r>
  <r>
    <s v="2024"/>
    <x v="0"/>
    <x v="0"/>
    <x v="1"/>
    <x v="7"/>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 "/>
    <s v="99 - MULTIPROVINCIAL"/>
    <n v="0"/>
    <n v="245440"/>
    <n v="245440"/>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98486394.590000004"/>
    <n v="74655877.579999998"/>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59565839.220000014"/>
    <n v="40109896.900000006"/>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1102882.18"/>
    <n v="26808814.879999999"/>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34160147.009999998"/>
    <n v="31068875.010000002"/>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3007318.560000001"/>
    <n v="13007318.15000000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8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20605680.740000002"/>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1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153535851.5"/>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559951.67000000004"/>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053475.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1878683.2599999998"/>
    <n v="1790622.26"/>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7954384.150000000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4564903.4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0"/>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099.71"/>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958.589999999851"/>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26929.49"/>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2641361.7000000002"/>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0"/>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427840.5"/>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107492141.34999999"/>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2999999998"/>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4420174.6500000004"/>
    <n v="4420174.650000000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3557748.5300000003"/>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985550.5"/>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3057787.57"/>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2206553.66"/>
    <n v="2206553.66"/>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0"/>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5619975.300000001"/>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017579.8"/>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4143798.4"/>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0"/>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17402163.039999999"/>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6067.200000000186"/>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3040572.5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2616611.17"/>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0"/>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33844.290000000037"/>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82000000000698492"/>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CONSTRUCCIÓN MULTIUSOS CLUB PARQUE HOSTOS, MUNICIPIO CONCEPCION DE  LA VEGA, PROVINCIA LA VEGA"/>
    <s v="10 - FONDO GENERAL"/>
    <n v="14257"/>
    <s v="13 - LA VEGA"/>
    <n v="0"/>
    <n v="749089"/>
    <n v="746398.23"/>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60000000000582077"/>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100.0999999999767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66492.65999999992"/>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8"/>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119292.43"/>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6292703.669999999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6539613.0099999998"/>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1400335.6"/>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890236.60000000009"/>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63"/>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1930778.9000000004"/>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0945871.670000002"/>
    <n v="20945871.670000002"/>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420777.720000003"/>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30000004"/>
    <n v="31526778.110000003"/>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5920841.75"/>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2"/>
    <n v="30333879.909999996"/>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1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37250000"/>
    <n v="26541578.829999998"/>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14013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7450720.07"/>
    <n v="17041636.05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602263.5500000003"/>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5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5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22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719999.98"/>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86155"/>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26845"/>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975934.09"/>
    <n v="4934339.2300000004"/>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108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1314622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050795.99"/>
    <n v="6530586.669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617286"/>
    <n v="1279954.73"/>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1827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7541797"/>
    <n v="1764499.6800000002"/>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517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85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15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620079"/>
    <n v="4286487.4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7802079"/>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100000"/>
    <n v="56924.17"/>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7121119.290000003"/>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698130"/>
    <n v="1427842.83"/>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31761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7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59519"/>
    <n v="2908155.29"/>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9274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2115004"/>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41031.9900000002"/>
    <n v="1807126.94"/>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157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3760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79800"/>
    <n v="672594.75"/>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155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68127.109999999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672680.3399999999"/>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4001500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168192.58000000002"/>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81081.83"/>
    <n v="2430087.9300000002"/>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29280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399999999"/>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99"/>
    <n v="107558.36"/>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40879.009999999995"/>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2792228.4399999995"/>
    <n v="2391888.44"/>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11084.0399999998"/>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664322.02"/>
    <n v="6643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1816.5"/>
    <n v="341816.5"/>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17520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1512986.700000003"/>
    <n v="9596722.6699999981"/>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774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120777672.87"/>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6430036"/>
    <n v="612771.02"/>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980624"/>
    <n v="7688623.8499999996"/>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239700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41276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4864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6372985"/>
    <n v="31902598.710000001"/>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6802121"/>
    <n v="42576185.189999998"/>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41683167"/>
    <n v="40785431.700000003"/>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795646"/>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96"/>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3688505"/>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900000004"/>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8858192"/>
    <n v="6712773.4100000001"/>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3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5129996"/>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503861"/>
    <n v="2926861.7600000002"/>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2808058"/>
    <n v="1494236.93"/>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60534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37352643.560000002"/>
    <n v="12821959.889999999"/>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1747908"/>
    <n v="5462422.3300000001"/>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5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9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21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10548360.36000001"/>
    <n v="60917759.329999998"/>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796628491.50999987"/>
    <n v="372059234.27999997"/>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33062282.97000003"/>
    <n v="333450177"/>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33618162.66999996"/>
    <n v="206850572.10999998"/>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1232153721.75"/>
    <n v="51306259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42919343.83000004"/>
    <n v="622919343.82000005"/>
  </r>
  <r>
    <s v="2024"/>
    <x v="0"/>
    <x v="0"/>
    <x v="1"/>
    <x v="7"/>
    <s v="2 - Poder Ejecutivo"/>
    <s v="0202 - MINISTERIO DE  INTERIOR Y POLICÍA"/>
    <s v="0001 - POLICIA NACIONAL"/>
    <x v="0"/>
    <x v="1"/>
    <x v="22"/>
    <s v="2.7 - OBRAS"/>
    <s v="2.7.1 - OBRAS EN EDIFICACIONES"/>
    <s v="N"/>
    <s v="00 - N/A"/>
    <s v="10 - FONDO GENERAL"/>
    <s v=" "/>
    <s v="99 - MULTIPROVINCIAL"/>
    <n v="0"/>
    <n v="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21663836"/>
    <n v="337326.01"/>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4000001"/>
    <n v="13476651.119999999"/>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1216840.8400000001"/>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72455.44000000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303000.060000002"/>
    <n v="469162.01"/>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50000001"/>
    <n v="4728775.74"/>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8"/>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107716667.67000002"/>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7"/>
    <n v="1332007.6000000001"/>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1308039.8600000001"/>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180245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0"/>
    <x v="2"/>
    <s v="2.6 - BIENES MUEBLES, INMUEBLES E INTANGIBLES"/>
    <s v="2.6.1 - MOBILIARIO Y EQUIPO"/>
    <s v="N"/>
    <s v="00 - N/A"/>
    <s v="70 - DONACION EXTERNA"/>
    <s v=" "/>
    <s v="99 - MULTIPROVINCIAL"/>
    <n v="0"/>
    <n v="0"/>
    <n v="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176191.2999999998"/>
    <n v="1164482.3"/>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69999999998"/>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79999999998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1962995"/>
    <n v="1188080.95"/>
  </r>
  <r>
    <s v="2024"/>
    <x v="0"/>
    <x v="0"/>
    <x v="1"/>
    <x v="7"/>
    <s v="2 - Poder Ejecutivo"/>
    <s v="0202 - MINISTERIO DE  INTERIOR Y POLICÍA"/>
    <s v="0004 - CUERPO DE BOMBEROS DE SANTO DOMINGO, DISTRITO NACIONAL"/>
    <x v="0"/>
    <x v="1"/>
    <x v="25"/>
    <s v="2.6 - BIENES MUEBLES, INMUEBLES E INTANGIBLES"/>
    <s v="2.6.2 - MOBILIARIO Y EQUIPO DE AUDIO, AUDIOVISUAL, RECREATIVO Y EDUCACIONAL"/>
    <s v="N"/>
    <s v="00 - N/A"/>
    <s v="10 - FONDO GENERAL"/>
    <s v=" "/>
    <s v="01 - DISTRITO NACIONAL"/>
    <n v="0"/>
    <n v="10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20498090"/>
    <n v="4715447.380000000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38270"/>
    <n v="3808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20455710"/>
    <n v="8467925.6699999999"/>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367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6474837.629999999"/>
    <n v="13505948.660000002"/>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12058.7299999995"/>
    <n v="3562699.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507279.719999999"/>
    <n v="3456241.24"/>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462000"/>
    <n v="289589.31999999995"/>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234641.8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03215.65999999992"/>
    <n v="322875.99"/>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4425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21948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326307.33999999997"/>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8455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140561.60000000001"/>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2652630.74"/>
    <n v="11723801.83"/>
  </r>
  <r>
    <s v="2024"/>
    <x v="0"/>
    <x v="0"/>
    <x v="1"/>
    <x v="7"/>
    <s v="2 - Poder Ejecutivo"/>
    <s v="0202 - MINISTERIO DE  INTERIOR Y POLICÍA"/>
    <s v="0008 - HOSPITAL GENERAL DOCENTE DE LA POLICIA NACIONAL"/>
    <x v="2"/>
    <x v="3"/>
    <x v="28"/>
    <s v="2.6 - BIENES MUEBLES, INMUEBLES E INTANGIBLES"/>
    <s v="2.6.2 - MOBILIARIO Y EQUIPO DE AUDIO, AUDIOVISUAL, RECREATIVO Y EDUCACIONAL"/>
    <s v="N"/>
    <s v="00 - N/A"/>
    <s v="20 - FONDOS CON DESTINO ESPECÍFICO"/>
    <s v=" "/>
    <s v="99 - MULTIPROVINCIAL"/>
    <n v="0"/>
    <n v="186000"/>
    <n v="185437"/>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4315741"/>
    <n v="10498451.970000001"/>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798489"/>
    <n v="5124755.2"/>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2 - MOBILIARIO Y EQUIPO DE AUDIO, AUDIOVISUAL, RECREATIVO Y EDUCACIONAL"/>
    <s v="N"/>
    <s v="00 - N/A"/>
    <s v="10 - FONDO GENERAL"/>
    <s v=" "/>
    <s v="01 - DISTRITO NACIONAL"/>
    <n v="0"/>
    <n v="42500"/>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13210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32628976.18"/>
    <n v="20953644.52"/>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2868475"/>
    <n v="5497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5878651.4900000002"/>
    <n v="4761486.51"/>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20 - FONDOS CON DESTINO ESPECÍFICO"/>
    <s v=" "/>
    <s v="99 - MULTIPROVINCIAL"/>
    <n v="0"/>
    <n v="4912200.8"/>
    <n v="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3 - EQUIPO E INSTRUMENTAL, CIENTÍFICO Y LABORATORIO"/>
    <s v="N"/>
    <s v="00 - N/A"/>
    <s v="20 - FONDOS CON DESTINO ESPECÍFICO"/>
    <s v=" "/>
    <s v="99 - MULTIPROVINCIAL"/>
    <n v="0"/>
    <n v="5200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209970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858379"/>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7426603.299999997"/>
    <n v="15343151.1"/>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5990816.6200000001"/>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43767730.11999995"/>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463061.6799999997"/>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9121710.700000003"/>
    <n v="15353259.66"/>
  </r>
  <r>
    <s v="2024"/>
    <x v="0"/>
    <x v="0"/>
    <x v="1"/>
    <x v="7"/>
    <s v="2 - Poder Ejecutivo"/>
    <s v="0203 - MINISTERIO DE DEFENSA"/>
    <s v="0001 - EJERCITO DE LA REPUBLICA DOMINICANA"/>
    <x v="0"/>
    <x v="7"/>
    <x v="29"/>
    <s v="2.6 - BIENES MUEBLES, INMUEBLES E INTANGIBLES"/>
    <s v="2.6.1 - MOBILIARIO Y EQUIPO"/>
    <s v="N"/>
    <s v="00 - N/A"/>
    <s v="20 - FONDOS CON DESTINO ESPECÍFICO"/>
    <s v=" "/>
    <s v="01 - DISTRITO NACIONAL"/>
    <n v="0"/>
    <n v="3756867.28"/>
    <n v="1801323.1"/>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2418314"/>
    <n v="120330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20 - FONDOS CON DESTINO ESPECÍFICO"/>
    <s v=" "/>
    <s v="01 - DISTRITO NACIONAL"/>
    <n v="0"/>
    <n v="57230"/>
    <n v="31742"/>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8039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2566305.5299999984"/>
    <n v="1739989.6600000001"/>
  </r>
  <r>
    <s v="2024"/>
    <x v="0"/>
    <x v="0"/>
    <x v="1"/>
    <x v="7"/>
    <s v="2 - Poder Ejecutivo"/>
    <s v="0203 - MINISTERIO DE DEFENSA"/>
    <s v="0001 - EJERCITO DE LA REPUBLICA DOMINICANA"/>
    <x v="0"/>
    <x v="7"/>
    <x v="29"/>
    <s v="2.6 - BIENES MUEBLES, INMUEBLES E INTANGIBLES"/>
    <s v="2.6.5 - MAQUINARIA, OTROS EQUIPOS Y HERRAMIENTAS"/>
    <s v="N"/>
    <s v="00 - N/A"/>
    <s v="20 - FONDOS CON DESTINO ESPECÍFICO"/>
    <s v=" "/>
    <s v="01 - DISTRITO NACIONAL"/>
    <n v="0"/>
    <n v="435066.28"/>
    <n v="370107"/>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78011552.74000001"/>
  </r>
  <r>
    <s v="2024"/>
    <x v="0"/>
    <x v="0"/>
    <x v="1"/>
    <x v="7"/>
    <s v="2 - Poder Ejecutivo"/>
    <s v="0203 - MINISTERIO DE DEFENSA"/>
    <s v="0001 - EJERCITO DE LA REPUBLICA DOMINICANA"/>
    <x v="0"/>
    <x v="7"/>
    <x v="29"/>
    <s v="2.7 - OBRAS"/>
    <s v="2.7.1 - OBRAS EN EDIFICACIONES"/>
    <s v="N"/>
    <s v="00 - N/A"/>
    <s v="20 - FONDOS CON DESTINO ESPECÍFICO"/>
    <s v=" "/>
    <s v="01 - DISTRITO NACIONAL"/>
    <n v="0"/>
    <n v="34380000"/>
    <n v="0"/>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3559083.4"/>
    <n v="1281895.8299999998"/>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79999999"/>
    <n v="16396868.60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412162.5"/>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2307042.7999999998"/>
    <n v="1395341.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89999999"/>
    <n v="8296487.4799999986"/>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68904392.78"/>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52228164"/>
    <n v="36569596.550000004"/>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951470"/>
    <n v="631543.08000000007"/>
  </r>
  <r>
    <s v="2024"/>
    <x v="0"/>
    <x v="0"/>
    <x v="1"/>
    <x v="7"/>
    <s v="2 - Poder Ejecutivo"/>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844396"/>
    <n v="6624328.6000000006"/>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6000000"/>
    <n v="12960140.58"/>
  </r>
  <r>
    <s v="2024"/>
    <x v="0"/>
    <x v="0"/>
    <x v="1"/>
    <x v="7"/>
    <s v="2 - Poder Ejecutivo"/>
    <s v="0203 - MINISTERIO DE DEFENSA"/>
    <s v="0001 - MINISTERIO DE DEFENSA"/>
    <x v="0"/>
    <x v="7"/>
    <x v="29"/>
    <s v="2.6 - BIENES MUEBLES, INMUEBLES E INTANGIBLES"/>
    <s v="2.6.3 - EQUIPO E INSTRUMENTAL, CIENTÍFICO Y LABORATORIO"/>
    <s v="N"/>
    <s v="00 - N/A"/>
    <s v="20 - FONDOS CON DESTINO ESPECÍFICO"/>
    <s v=" "/>
    <s v="99 - MULTIPROVINCIAL"/>
    <n v="0"/>
    <n v="1986449.4"/>
    <n v="0"/>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469186.9099999997"/>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32086497"/>
    <n v="152038497.61999995"/>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19543233.84"/>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3428077"/>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58334512"/>
    <n v="62421763.669999987"/>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1590455.6"/>
    <n v="46001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396480"/>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6705.29"/>
    <n v="0"/>
  </r>
  <r>
    <s v="2024"/>
    <x v="0"/>
    <x v="0"/>
    <x v="1"/>
    <x v="7"/>
    <s v="2 - Poder Ejecutivo"/>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8877804"/>
    <n v="2564948.8200000003"/>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66062280"/>
    <n v="42725973.400000006"/>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13912456"/>
    <n v="46566057.390000008"/>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67104099.30000001"/>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76270"/>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1007821"/>
    <n v="683367.5"/>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1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129800"/>
    <n v="12980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1003243.8099999999"/>
    <n v="770436.3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806756.19"/>
    <n v="719986.4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0"/>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20421685"/>
    <n v="17438528.350000001"/>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992461"/>
    <n v="947974.24"/>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539218.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173444"/>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7447355"/>
    <n v="6837080.8199999994"/>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343928"/>
    <n v="107026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396771.41"/>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24249482"/>
    <n v="24249481.029999997"/>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565762"/>
    <n v="451801.02"/>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541771"/>
    <n v="106969.60000000001"/>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4136788"/>
    <n v="2232674.46"/>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545125"/>
    <n v="175017.60000000001"/>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614927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7772377"/>
    <n v="5140082.62"/>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218492"/>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5269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2870354"/>
    <n v="1719751.5"/>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57442.400000000001"/>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25476627.139999997"/>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36401825.159999996"/>
  </r>
  <r>
    <s v="2024"/>
    <x v="0"/>
    <x v="0"/>
    <x v="1"/>
    <x v="7"/>
    <s v="2 - Poder Ejecutivo"/>
    <s v="0203 - MINISTERIO DE DEFENSA"/>
    <s v="0003 - DIRECCIÓN GENERAL DE COMUNIDADES FRONTERIZAS"/>
    <x v="1"/>
    <x v="12"/>
    <x v="32"/>
    <s v="2.6 - BIENES MUEBLES, INMUEBLES E INTANGIBLES"/>
    <s v="2.6.1 - MOBILIARIO Y EQUIPO"/>
    <s v="N"/>
    <s v="00 - N/A"/>
    <s v="10 - FONDO GENERAL"/>
    <s v=" "/>
    <s v="99 - MULTIPROVINCIAL"/>
    <n v="0"/>
    <n v="36360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250500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331400"/>
    <n v="33136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4602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3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434218.48"/>
    <n v="434217.7699999999"/>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355281.52"/>
    <n v="355281.04000000004"/>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12317097.060000001"/>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3265370.1"/>
    <n v="1485826.0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608232.03"/>
    <n v="425195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206306.6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3494731.299999997"/>
    <n v="3247730.449999999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299999997"/>
    <n v="18095919.150000002"/>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7949872.5999999996"/>
    <n v="413286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2067784.06"/>
    <n v="1939190.7599999998"/>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763259"/>
    <n v="1499815.6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89145"/>
    <n v="188377.87"/>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511825.95999999996"/>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8 - CÍRCULO DEPORTIVO DE LAS FUERZAS ARMADAS Y LA POLICIA NACIONAL"/>
    <x v="2"/>
    <x v="8"/>
    <x v="34"/>
    <s v="2.6 - BIENES MUEBLES, INMUEBLES E INTANGIBLES"/>
    <s v="2.6.1 - MOBILIARIO Y EQUIPO"/>
    <s v="N"/>
    <s v="00 - N/A"/>
    <s v="20 - FONDOS CON DESTINO ESPECÍFICO"/>
    <s v=" "/>
    <s v="01 - DISTRITO NACIONAL"/>
    <n v="0"/>
    <n v="153249.75"/>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
    <n v="2537246.3299999996"/>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544684"/>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172870"/>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65030"/>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355264"/>
    <n v="355262.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8600249.7699999996"/>
    <n v="6707675.2399999993"/>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800000005"/>
    <n v="3075103.0700000003"/>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18283.93000000017"/>
    <n v="818239.0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51000.05"/>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10 - FONDO GENERAL"/>
    <s v=" "/>
    <s v="99 - MULTIPROVINCIAL"/>
    <n v="0"/>
    <n v="54068"/>
    <n v="54067.6"/>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552628"/>
    <n v="1072660.1199999999"/>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3255897"/>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7021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1 - MOBILIARIO Y EQUIPO"/>
    <s v="N"/>
    <s v="00 - N/A"/>
    <s v="20 - FONDOS CON DESTINO ESPECÍFICO"/>
    <s v=" "/>
    <s v="99 - MULTIPROVINCIAL"/>
    <n v="0"/>
    <n v="91620"/>
    <n v="78706"/>
  </r>
  <r>
    <s v="2024"/>
    <x v="0"/>
    <x v="0"/>
    <x v="1"/>
    <x v="7"/>
    <s v="2 - Poder Ejecutivo"/>
    <s v="0203 - MINISTERIO DE DEFENSA"/>
    <s v="0019 - SUPERINTENDENCIA DE VIGILANCIA Y SEGURIDAD PRIVADA"/>
    <x v="0"/>
    <x v="7"/>
    <x v="29"/>
    <s v="2.6 - BIENES MUEBLES, INMUEBLES E INTANGIBLES"/>
    <s v="2.6.2 - MOBILIARIO Y EQUIPO DE AUDIO, AUDIOVISUAL, RECREATIVO Y EDUCACIONAL"/>
    <s v="N"/>
    <s v="00 - N/A"/>
    <s v="10 - FONDO GENERAL"/>
    <s v=" "/>
    <s v="99 - MULTIPROVINCIAL"/>
    <n v="0"/>
    <n v="0"/>
    <n v="0"/>
  </r>
  <r>
    <s v="2024"/>
    <x v="0"/>
    <x v="0"/>
    <x v="1"/>
    <x v="7"/>
    <s v="2 - Poder Ejecutivo"/>
    <s v="0203 - MINISTERIO DE DEFENSA"/>
    <s v="0019 - SUPERINTENDENCIA DE VIGILANCIA Y SEGURIDAD PRIVADA"/>
    <x v="0"/>
    <x v="7"/>
    <x v="29"/>
    <s v="2.6 - BIENES MUEBLES, INMUEBLES E INTANGIBLES"/>
    <s v="2.6.3 - EQUIPO E INSTRUMENTAL, CIENTÍFICO Y LABORATORIO"/>
    <s v="N"/>
    <s v="00 - N/A"/>
    <s v="20 - FONDOS CON DESTINO ESPECÍFICO"/>
    <s v=" "/>
    <s v="99 - MULTIPROVINCIAL"/>
    <n v="0"/>
    <n v="89367"/>
    <n v="87154.8"/>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380540.56"/>
  </r>
  <r>
    <s v="2024"/>
    <x v="0"/>
    <x v="0"/>
    <x v="1"/>
    <x v="7"/>
    <s v="2 - Poder Ejecutivo"/>
    <s v="0203 - MINISTERIO DE DEFENSA"/>
    <s v="0019 - SUPERINTENDENCIA DE VIGILANCIA Y SEGURIDAD PRIVADA"/>
    <x v="0"/>
    <x v="7"/>
    <x v="29"/>
    <s v="2.6 - BIENES MUEBLES, INMUEBLES E INTANGIBLES"/>
    <s v="2.6.5 - MAQUINARIA, OTROS EQUIPOS Y HERRAMIENTAS"/>
    <s v="N"/>
    <s v="00 - N/A"/>
    <s v="20 - FONDOS CON DESTINO ESPECÍFICO"/>
    <s v=" "/>
    <s v="99 - MULTIPROVINCIAL"/>
    <n v="0"/>
    <n v="256100"/>
    <n v="253036.01"/>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4798800.07"/>
    <n v="3730827.43"/>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5951042.7000000002"/>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7694126.1399999997"/>
    <n v="4813240.18"/>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928168.53"/>
    <n v="748592"/>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403379.99"/>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71328.510000002"/>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7639071.4100000001"/>
    <n v="3460637.0500000003"/>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3468224.1399999997"/>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26954.089999999997"/>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033763.55"/>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3985963"/>
    <n v="441683.79"/>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306670.2"/>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1695575"/>
    <n v="336768.46"/>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20 - FONDOS CON DESTINO ESPECÍFICO"/>
    <s v=" "/>
    <s v="99 - MULTIPROVINCIAL"/>
    <n v="0"/>
    <n v="49560"/>
    <n v="4956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1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805586"/>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10 - FONDO GENERAL"/>
    <s v=" "/>
    <s v="99 - MULTIPROVINCIAL"/>
    <n v="0"/>
    <n v="22052"/>
    <n v="0"/>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6 - BIENES MUEBLES, INMUEBLES E INTANGIBLES"/>
    <s v="2.6.8 - BIENES INTANGIBLES"/>
    <s v="N"/>
    <s v="00 - N/A"/>
    <s v="10 - FONDO GENERAL"/>
    <s v=" "/>
    <s v="99 - MULTIPROVINCIAL"/>
    <n v="0"/>
    <n v="38327"/>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098508"/>
    <n v="847705.26"/>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743600"/>
    <n v="611654.59000000008"/>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710780"/>
    <n v="70700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1 - MOBILIARIO Y EQUIPO"/>
    <s v="N"/>
    <s v="00 - N/A"/>
    <s v="20 - FONDOS CON DESTINO ESPECÍFICO"/>
    <s v=" "/>
    <s v="99 - MULTIPROVINCIAL"/>
    <n v="0"/>
    <n v="137706"/>
    <n v="130980"/>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62055.06"/>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801344.7000000002"/>
    <n v="1325428.25"/>
  </r>
  <r>
    <s v="2024"/>
    <x v="0"/>
    <x v="0"/>
    <x v="1"/>
    <x v="7"/>
    <s v="2 - Poder Ejecutivo"/>
    <s v="0203 - MINISTERIO DE DEFENSA"/>
    <s v="0004 - PRIMER REGIMIENTO DE LA GUARDIA PRESIDENCIAL"/>
    <x v="0"/>
    <x v="7"/>
    <x v="29"/>
    <s v="2.6 - BIENES MUEBLES, INMUEBLES E INTANGIBLES"/>
    <s v="2.6.2 - MOBILIARIO Y EQUIPO DE AUDIO, AUDIOVISUAL, RECREATIVO Y EDUCACIONAL"/>
    <s v="N"/>
    <s v="00 - N/A"/>
    <s v="10 - FONDO GENERAL"/>
    <s v=" "/>
    <s v="01 - DISTRITO NACIONAL"/>
    <n v="0"/>
    <n v="1737220"/>
    <n v="0"/>
  </r>
  <r>
    <s v="2024"/>
    <x v="0"/>
    <x v="0"/>
    <x v="1"/>
    <x v="7"/>
    <s v="2 - Poder Ejecutivo"/>
    <s v="0203 - MINISTERIO DE DEFENSA"/>
    <s v="0004 - PRIMER REGIMIENTO DE LA GUARDIA PRESIDENCIAL"/>
    <x v="0"/>
    <x v="7"/>
    <x v="29"/>
    <s v="2.6 - BIENES MUEBLES, INMUEBLES E INTANGIBLES"/>
    <s v="2.6.6 - EQUIPOS DE DEFENSA Y SEGURIDAD"/>
    <s v="N"/>
    <s v="00 - N/A"/>
    <s v="10 - FONDO GENERAL"/>
    <s v=" "/>
    <s v="01 - DISTRITO NACIONAL"/>
    <n v="0"/>
    <n v="578495"/>
    <n v="0"/>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38512041.039999999"/>
    <n v="19854281.960000001"/>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5093490.099999994"/>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56000.44"/>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128961929.40000001"/>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22218600"/>
    <n v="11380450.700000001"/>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30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1 - MINISTERIO DE RELACIONES EXTERIORES"/>
    <x v="0"/>
    <x v="13"/>
    <x v="37"/>
    <s v="2.6 - BIENES MUEBLES, INMUEBLES E INTANGIBLES"/>
    <s v="2.6.1 - MOBILIARIO Y EQUIPO"/>
    <s v="N"/>
    <s v="00 - N/A"/>
    <s v="10 - FONDO GENERAL"/>
    <s v=" "/>
    <s v="99 - MULTIPROVINCIAL"/>
    <n v="0"/>
    <n v="777689"/>
    <n v="770335.38"/>
  </r>
  <r>
    <s v="2024"/>
    <x v="0"/>
    <x v="0"/>
    <x v="1"/>
    <x v="7"/>
    <s v="2 - Poder Ejecutivo"/>
    <s v="0204 - MINISTERIO DE RELACIONES EXTERIORES"/>
    <s v="0001 - MINISTERIO DE RELACIONES EXTERIORES"/>
    <x v="0"/>
    <x v="13"/>
    <x v="37"/>
    <s v="2.6 - BIENES MUEBLES, INMUEBLES E INTANGIBLES"/>
    <s v="2.6.2 - MOBILIARIO Y EQUIPO DE AUDIO, AUDIOVISUAL, RECREATIVO Y EDUCACIONAL"/>
    <s v="N"/>
    <s v="00 - N/A"/>
    <s v="10 - FONDO GENERAL"/>
    <s v=" "/>
    <s v="99 - MULTIPROVINCIAL"/>
    <n v="0"/>
    <n v="527519.46"/>
    <n v="522531.38"/>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48450000"/>
    <n v="19305047.120000001"/>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139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89999998"/>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13400000"/>
    <n v="6429794.040000001"/>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815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535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25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22932.6400000001"/>
    <n v="1104042.1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348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5598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9400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0832808"/>
    <n v="9299515.0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8320000"/>
    <n v="27003405.929999996"/>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19797000"/>
    <n v="2320833.9500000002"/>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1792500"/>
    <n v="1580227.63"/>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2147500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1485138"/>
    <n v="18561976.519999996"/>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180304.690000001"/>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8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25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555350.94999999995"/>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403600"/>
    <n v="948113.80999999994"/>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81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263700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071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1758053.68"/>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9494904"/>
    <n v="8030777.2999999998"/>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2313437"/>
    <n v="1771103.3"/>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9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1864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27258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505913"/>
    <n v="455911.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961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58395135.789999992"/>
    <n v="3388661.8"/>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18971769.259999998"/>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795960.38"/>
    <n v="2553572.42"/>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808834.0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9"/>
    <n v="883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14116"/>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89999999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80.830000000001746"/>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756801.25"/>
    <n v="8479302.9600000009"/>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1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5999999998"/>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296728"/>
    <n v="1093940.26"/>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7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167000"/>
    <n v="1161272.98"/>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91453.07000000007"/>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645537.46"/>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7657900"/>
    <n v="4281656.53"/>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4"/>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1300"/>
    <n v="12224.8"/>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5530000"/>
    <n v="958805.46"/>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175351.0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35865"/>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1176400"/>
    <n v="1149544.0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5 - MINISTERIO DE HACIENDA"/>
    <s v="0012 - DIRECCION GENERAL DE JUBILACIONES Y PENSIONES A CARGO DEL ESTADO"/>
    <x v="0"/>
    <x v="0"/>
    <x v="2"/>
    <s v="2.6 - BIENES MUEBLES, INMUEBLES E INTANGIBLES"/>
    <s v="2.6.6 - EQUIPOS DE DEFENSA Y SEGURIDAD"/>
    <s v="N"/>
    <s v="00 - N/A"/>
    <s v="10 - FONDO GENERAL"/>
    <s v=" "/>
    <s v="99 - MULTIPROVINCIAL"/>
    <n v="0"/>
    <n v="732698"/>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099999994"/>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6896343.97"/>
    <n v="142229069.40999997"/>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2306277.9500000002"/>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399999995"/>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9999999995343387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71999999973922968"/>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4784594"/>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3623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5000000074505806"/>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99999999976716936"/>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55000000074505806"/>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9999999995343387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4388591.7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057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299999997"/>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1337487.9500000002"/>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4291768.810000002"/>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71"/>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93999999947845936"/>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9599999999627471"/>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6416065"/>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0558793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
    <n v="4950412.05"/>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4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8.469999999739229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5947301.0700000003"/>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1490116"/>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1329847.95"/>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0.99999999988"/>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93999999994412065"/>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4999999981374"/>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2255597.83"/>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3611507.25"/>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000000002"/>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99999999930150807"/>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59999999"/>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49999999"/>
    <n v="19752548.85000000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4"/>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00000009"/>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199999996"/>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1999999.9999999998"/>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5"/>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4"/>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01117587"/>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500000007"/>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9"/>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29999999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20011463.57"/>
    <n v="14708394.83"/>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790000000037252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4278465.440000000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4"/>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93000000005122274"/>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778198"/>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500000001862645"/>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01117587"/>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00000003"/>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3166811.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01117587"/>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799999997"/>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494128.529999999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1764384"/>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2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00000009"/>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9"/>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99999999976716936"/>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9"/>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78000000002793968"/>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41148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7396486"/>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5792509.020000003"/>
    <n v="31517598.620000001"/>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00000004"/>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40395355"/>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5691248.0399999991"/>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95000000018626451"/>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1042639"/>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07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000000004"/>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1043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88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5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4"/>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40000004"/>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1563238"/>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29999999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3664098"/>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1563238"/>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9018446.920000002"/>
    <n v="34740553.399999999"/>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4197563.1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02"/>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600000007"/>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2190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7765612"/>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86595111.22"/>
    <n v="153245199.51999995"/>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5624171"/>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3928043"/>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799999997"/>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6257667.5499999998"/>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3"/>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921955"/>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6257668"/>
    <n v="6257667.0200000005"/>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4000000"/>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17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8"/>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4000000"/>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2139825"/>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2856260.21"/>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1"/>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4000000"/>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1072856"/>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6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027939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252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59999999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199999996"/>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7"/>
    <n v="202392.77"/>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5522746.4400000004"/>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499999999"/>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2"/>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599999996"/>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91"/>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9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5"/>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4"/>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6.8999999999"/>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1"/>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5.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4943194"/>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54999999981373549"/>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492141.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2"/>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3084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00000000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00000005"/>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3"/>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49999999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4766625.9499999993"/>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35460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4791280.05"/>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4791280.05"/>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00000005"/>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86688026.399999991"/>
    <n v="81508643.050000012"/>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300"/>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2"/>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6606108"/>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6606108"/>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5"/>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6606108"/>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4"/>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2"/>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29999999"/>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815192.8599999994"/>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809.3199999998"/>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344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5.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3504649.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809.3199999998"/>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928114.13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5"/>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0999999996"/>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4197563"/>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8565499.189999998"/>
    <n v="14990094.59"/>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32079258.530000001"/>
    <n v="29301575.419999998"/>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23523469.300000001"/>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10000007"/>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4549367.919999998"/>
    <n v="14272664.419999998"/>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0964521.629999995"/>
    <n v="37000832.409999996"/>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5222722.950000003"/>
    <n v="15074695.609999999"/>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894679.87000000011"/>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10512738.370000001"/>
    <n v="8700617.4100000001"/>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6136164"/>
    <n v="1667407.56"/>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49165"/>
    <n v="6703435.7100000009"/>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44705463.80000007"/>
    <n v="422232096.21000004"/>
  </r>
  <r>
    <s v="2024"/>
    <x v="0"/>
    <x v="0"/>
    <x v="1"/>
    <x v="7"/>
    <s v="2 - Poder Ejecutivo"/>
    <s v="0206 - MINISTERIO DE EDUCACIÓN"/>
    <s v="0001 - MINISTERIO DE EDUCACION"/>
    <x v="2"/>
    <x v="10"/>
    <x v="42"/>
    <s v="2.6 - BIENES MUEBLES, INMUEBLES E INTANGIBLES"/>
    <s v="2.6.2 - MOBILIARIO Y EQUIPO DE AUDIO, AUDIOVISUAL, RECREATIVO Y EDUCACIONAL"/>
    <s v="N"/>
    <s v="00 - N/A"/>
    <s v="20 - FONDOS CON DESTINO ESPECÍFICO"/>
    <s v=" "/>
    <s v="99 - MULTIPROVINCIAL"/>
    <n v="0"/>
    <n v="81152804"/>
    <n v="0"/>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8000001"/>
    <n v="120533881.65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32370103.829999998"/>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7024225.469999999"/>
    <n v="57034398.619999997"/>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60000005"/>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3145083.98"/>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34682036.78"/>
    <n v="117918087.95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30011520.78"/>
    <n v="97501545.86999999"/>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205171214.48000002"/>
    <n v="154389525.90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66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24869907.07000001"/>
    <n v="90957185.189999998"/>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40275404.339999996"/>
    <n v="34056645.189999998"/>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876540.759999998"/>
    <n v="28119243.119999997"/>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62810743.22000003"/>
    <n v="139829588.72999999"/>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41424132.090000004"/>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30798731.84999999"/>
    <n v="172139192.09000003"/>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0000002"/>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48958483.990000002"/>
    <n v="32668542.990000002"/>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2048360"/>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49181228.25"/>
    <n v="40913284.310000002"/>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84669314.350000009"/>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44589610.780000001"/>
    <n v="44457064.329999998"/>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5"/>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7808968.0600000005"/>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111332980.61"/>
    <n v="94137107.98999999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69296791.210000008"/>
    <n v="59757761.859999992"/>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3854023.200000003"/>
    <n v="33854017.200000003"/>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6402310.409999996"/>
    <n v="37145678.420000002"/>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19310040.21000001"/>
    <n v="70698537.960000008"/>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3349564.12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98192428.070000008"/>
    <n v="93043711.48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60149185.500000007"/>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61308434.63999999"/>
    <n v="135674731.45000002"/>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0064419"/>
    <n v="49473876.710000001"/>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44087058.060000002"/>
    <n v="36783574.879999995"/>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36240945"/>
    <n v="30591632.670000002"/>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60000001"/>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2643993.96000001"/>
    <n v="98858570.929999977"/>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29025810.76999998"/>
    <n v="95156033.999999985"/>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100269396.35999998"/>
    <n v="62341792.32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6567436.199999999"/>
    <n v="15797794.01"/>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49043911.16"/>
    <n v="129492561.69"/>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9254277"/>
    <n v="8062473.0299999993"/>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21952300.880000003"/>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59006349.64999986"/>
    <n v="376588779.26000005"/>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6564248.950000003"/>
    <n v="36771169.539999999"/>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49054771.67000008"/>
    <n v="314583624.52000004"/>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6345109.400000006"/>
    <n v="48695815.900000006"/>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254387252.05"/>
    <n v="966527889.98000014"/>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7036988.960000001"/>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39999998"/>
    <n v="24372448.349999998"/>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5784534.299999997"/>
    <n v="33350585.109999999"/>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5635325.199999996"/>
    <n v="37666610.759999998"/>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9403943"/>
    <n v="9403937.940000001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7000000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9883726.410000004"/>
    <n v="19883723.41"/>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9788097.359999999"/>
    <n v="70557603.760000005"/>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38274472.52000001"/>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4531445.939999998"/>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31609620.31999999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8071084.130000003"/>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59999999"/>
    <n v="12050496.360000001"/>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19999999"/>
    <n v="14433185.120000001"/>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9935971.300000001"/>
    <n v="14671608.3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49105764.089999996"/>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1487445.68"/>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12368821.98"/>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9355820.4900000002"/>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601190.2400000002"/>
    <n v="1912540.6"/>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83518010.39999998"/>
    <n v="276488807.71999997"/>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24984571.929999948"/>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1629108.9799999967"/>
    <n v="0"/>
  </r>
  <r>
    <s v="2024"/>
    <x v="0"/>
    <x v="0"/>
    <x v="1"/>
    <x v="7"/>
    <s v="2 - Poder Ejecutivo"/>
    <s v="0206 - MINISTERIO DE EDUCACIÓN"/>
    <s v="0001 - MINISTERIO DE EDUCACION"/>
    <x v="2"/>
    <x v="10"/>
    <x v="43"/>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0566238.04999998"/>
    <n v="105879372.25999999"/>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1865725.44"/>
    <n v="1463636.1700000002"/>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
    <n v="7404600.8499999987"/>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700000003"/>
    <n v="17448898.559999999"/>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55714.14"/>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69999999"/>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945504"/>
    <n v="11736805.260000002"/>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5844004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1920334.870000001"/>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31"/>
    <s v="2.6 - BIENES MUEBLES, INMUEBLES E INTANGIBLES"/>
    <s v="2.6.8 - BIENES INTANGIBLES"/>
    <s v="N"/>
    <s v="00 - N/A"/>
    <s v="10 - FONDO GENERAL"/>
    <s v=" "/>
    <s v="99 - MULTIPROVINCIAL"/>
    <n v="0"/>
    <n v="947896.64"/>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1792848928.4399996"/>
    <n v="962544466.06999958"/>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53336850.24000001"/>
    <n v="33235416.259999998"/>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741966.4800000004"/>
    <n v="4091620.3"/>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099999"/>
    <n v="3192168638.5700002"/>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0"/>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1245375978.9200001"/>
    <n v="20508497.16"/>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0"/>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3946066"/>
    <n v="10433796"/>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2098761.59000003"/>
    <n v="406579265.61000001"/>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375000000"/>
  </r>
  <r>
    <s v="2024"/>
    <x v="0"/>
    <x v="0"/>
    <x v="1"/>
    <x v="7"/>
    <s v="2 - Poder Ejecutivo"/>
    <s v="0206 - MINISTERIO DE EDUCACIÓN"/>
    <s v="0001 - MINISTERIO DE EDUCACION"/>
    <x v="2"/>
    <x v="10"/>
    <x v="40"/>
    <s v="2.7 - OBRAS"/>
    <s v="2.7.1 - OBRAS EN EDIFICACIONES"/>
    <s v="N"/>
    <s v="00 - N/A"/>
    <s v="10 - FONDO GENERAL"/>
    <s v=" "/>
    <s v="99 - MULTIPROVINCIAL"/>
    <n v="566759670"/>
    <n v="1786592210.1600001"/>
    <n v="1414184885.2899992"/>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899999987"/>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00000005"/>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200000003"/>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00000004"/>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2479108.8200000003"/>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881"/>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800000004"/>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00000007"/>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336341697.79999995"/>
    <n v="202590323.02000001"/>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88672099.199999988"/>
    <n v="58806318.309999995"/>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3181368.5199999958"/>
    <n v="1726164.49"/>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19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53279694.329999998"/>
    <n v="21700781.529999997"/>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4000000"/>
    <n v="2354653.71"/>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59660497.349999994"/>
    <n v="54225237.660000004"/>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43687089.8499999"/>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5000000"/>
    <n v="7373873.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29263937.449999999"/>
    <n v="24113758.859999999"/>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32623.73"/>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98458737.22999996"/>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199999996"/>
    <n v="1307508.05"/>
  </r>
  <r>
    <s v="2024"/>
    <x v="0"/>
    <x v="0"/>
    <x v="1"/>
    <x v="7"/>
    <s v="2 - Poder Ejecutivo"/>
    <s v="0206 - MINISTERIO DE EDUCACIÓN"/>
    <s v="0005 - INSTITUTO NACIONAL DE BIENESTAR MAGISTERIAL"/>
    <x v="2"/>
    <x v="10"/>
    <x v="40"/>
    <s v="2.6 - BIENES MUEBLES, INMUEBLES E INTANGIBLES"/>
    <s v="2.6.1 - MOBILIARIO Y EQUIPO"/>
    <s v="N"/>
    <s v="00 - N/A"/>
    <s v="20 - FONDOS CON DESTINO ESPECÍFICO"/>
    <s v=" "/>
    <s v="99 - MULTIPROVINCIAL"/>
    <n v="0"/>
    <n v="26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00000001"/>
    <n v="231354"/>
  </r>
  <r>
    <s v="2024"/>
    <x v="0"/>
    <x v="0"/>
    <x v="1"/>
    <x v="7"/>
    <s v="2 - Poder Ejecutivo"/>
    <s v="0206 - MINISTERIO DE EDUCACIÓN"/>
    <s v="0005 - INSTITUTO NACIONAL DE BIENESTAR MAGISTERIAL"/>
    <x v="2"/>
    <x v="10"/>
    <x v="40"/>
    <s v="2.6 - BIENES MUEBLES, INMUEBLES E INTANGIBLES"/>
    <s v="2.6.3 - EQUIPO E INSTRUMENTAL, CIENTÍFICO Y LABORATORIO"/>
    <s v="N"/>
    <s v="00 - N/A"/>
    <s v="20 - FONDOS CON DESTINO ESPECÍFICO"/>
    <s v=" "/>
    <s v="99 - MULTIPROVINCIAL"/>
    <n v="0"/>
    <n v="1150784"/>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5 - MAQUINARIA, OTROS EQUIPOS Y HERRAMIENTAS"/>
    <s v="N"/>
    <s v="00 - N/A"/>
    <s v="20 - FONDOS CON DESTINO ESPECÍFICO"/>
    <s v=" "/>
    <s v="99 - MULTIPROVINCIAL"/>
    <n v="0"/>
    <n v="270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95369.959999999992"/>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6 - BIENES MUEBLES, INMUEBLES E INTANGIBLES"/>
    <s v="2.6.8 - BIENES INTANGIBLES"/>
    <s v="N"/>
    <s v="00 - N/A"/>
    <s v="20 - FONDOS CON DESTINO ESPECÍFICO"/>
    <s v=" "/>
    <s v="99 - MULTIPROVINCIAL"/>
    <n v="0"/>
    <n v="275000"/>
    <n v="0"/>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3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332172.4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105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8"/>
    <n v="847639.7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89999999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37517308.039999999"/>
    <n v="26665780.260000002"/>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207018.2299999999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4988000"/>
    <n v="360000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2699224.14"/>
    <n v="2198224.0900000003"/>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2195846.9000000004"/>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4201242.7200000007"/>
    <n v="3901242.72"/>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68946295.26000002"/>
    <n v="150480709.99000001"/>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3380326.01"/>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0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295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43671119.899999999"/>
    <n v="10904138.710000001"/>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49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265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11652148.650000006"/>
    <n v="11449329.879999999"/>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45429965.670000002"/>
    <n v="18593078.950000003"/>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1390282.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9516325.610000005"/>
    <n v="663182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37659232"/>
    <n v="20305599.849999998"/>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7917894.620000002"/>
    <n v="14369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498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3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4932658.83"/>
    <n v="1278143.389999999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690556.85000000009"/>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4307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3882199.49"/>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2453317.2400000002"/>
    <n v="611220.02"/>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466775.27"/>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3328615.42"/>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15000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7089917.330000002"/>
    <n v="14656047.249999996"/>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6804170"/>
    <n v="2008606.0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3025624.01"/>
    <n v="2280852.0099999998"/>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60901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874873.91"/>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20 - FONDOS CON DESTINO ESPECÍFICO"/>
    <s v=" "/>
    <s v="99 - MULTIPROVINCIAL"/>
    <n v="0"/>
    <n v="1755014"/>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26077400"/>
    <n v="21863581.479999997"/>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133933.160000004"/>
    <n v="6085902.3199999984"/>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889853"/>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528875.3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2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099999998"/>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5382512.6200000001"/>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11311562.52"/>
    <n v="10749841.24"/>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51684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9828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579768.6399999999"/>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257579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40195422.539999999"/>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199999996"/>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19591542"/>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17499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7727588.1099999994"/>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1"/>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0000000002"/>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247000"/>
    <n v="4974020.7600000007"/>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850000"/>
    <n v="0"/>
  </r>
  <r>
    <s v="2024"/>
    <x v="0"/>
    <x v="0"/>
    <x v="1"/>
    <x v="7"/>
    <s v="2 - Poder Ejecutivo"/>
    <s v="0208 - MINISTERIO DE DEPORTES Y RECREACIÓN"/>
    <s v="0001 - MINISTERIO DE DEPORTES Y RECREACIÓN"/>
    <x v="2"/>
    <x v="8"/>
    <x v="49"/>
    <s v="2.6 - BIENES MUEBLES, INMUEBLES E INTANGIBLES"/>
    <s v="2.6.5 - MAQUINARIA, OTROS EQUIPOS Y HERRAMIENTAS"/>
    <s v="N"/>
    <s v="00 - N/A"/>
    <s v="10 - FONDO GENERAL"/>
    <s v=" "/>
    <s v="99 - MULTIPROVINCIAL"/>
    <n v="0"/>
    <n v="50000"/>
    <n v="44132"/>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4215319.57"/>
    <n v="1968068.29"/>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522799.95999999996"/>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20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408876.23999999964"/>
    <n v="21979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20 - FONDOS CON DESTINO ESPECÍFICO"/>
    <s v=" "/>
    <s v="99 - MULTIPROVINCIAL"/>
    <n v="0"/>
    <n v="145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5152498"/>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181779"/>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1222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6596.129999999"/>
    <n v="15843626.409999998"/>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099999998"/>
    <n v="4996231.8599999994"/>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623496.87"/>
    <n v="623496.87"/>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7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599999999977"/>
    <n v="86724.1"/>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7850"/>
    <n v="6785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545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09"/>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94205.86999999988"/>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8600.7900000000009"/>
    <n v="8600.7900000000009"/>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7.99999999988"/>
    <n v="264438"/>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285699.26"/>
    <n v="278619.26"/>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100143.98"/>
    <n v="2096350.05"/>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0"/>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4015000"/>
    <n v="8213546.8400000008"/>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17632350"/>
    <n v="3770910.3899999997"/>
  </r>
  <r>
    <s v="2024"/>
    <x v="0"/>
    <x v="0"/>
    <x v="1"/>
    <x v="7"/>
    <s v="2 - Poder Ejecutivo"/>
    <s v="0210 - MINISTERIO DE AGRICULTURA"/>
    <s v="0001 - MINISTERIO DE AGRICULTURA"/>
    <x v="1"/>
    <x v="12"/>
    <x v="32"/>
    <s v="2.6 - BIENES MUEBLES, INMUEBLES E INTANGIBLES"/>
    <s v="2.6.4 - VEHÍCULOS Y EQUIPO DE TRANSPORTE, TRACCIÓN Y ELEVACIÓN"/>
    <s v="N"/>
    <s v="00 - N/A"/>
    <s v="70 - DONACION EXTERNA"/>
    <s v=" "/>
    <s v="99 - MULTIPROVINCIAL"/>
    <n v="0"/>
    <n v="632176.27"/>
    <n v="632176.27"/>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48597204"/>
    <n v="27814981.500000004"/>
  </r>
  <r>
    <s v="2024"/>
    <x v="0"/>
    <x v="0"/>
    <x v="1"/>
    <x v="7"/>
    <s v="2 - Poder Ejecutivo"/>
    <s v="0210 - MINISTERIO DE AGRICULTURA"/>
    <s v="0001 - MINISTERIO DE AGRICULTURA"/>
    <x v="1"/>
    <x v="12"/>
    <x v="32"/>
    <s v="2.6 - BIENES MUEBLES, INMUEBLES E INTANGIBLES"/>
    <s v="2.6.5 - MAQUINARIA, OTROS EQUIPOS Y HERRAMIENTAS"/>
    <s v="N"/>
    <s v="00 - N/A"/>
    <s v="70 - DONACION EXTERNA"/>
    <s v=" "/>
    <s v="99 - MULTIPROVINCIAL"/>
    <n v="0"/>
    <n v="549164.68000000005"/>
    <n v="549164.68000000005"/>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637033404"/>
    <n v="35722397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6 - BIENES MUEBLES, INMUEBLES E INTANGIBLES"/>
    <s v="2.6.8 - BIENES INTANGIBLES"/>
    <s v="N"/>
    <s v="00 - N/A"/>
    <s v="10 - FONDO GENERAL"/>
    <s v=" "/>
    <s v="99 - MULTIPROVINCIAL"/>
    <n v="0"/>
    <n v="5000000"/>
    <n v="0"/>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10683835.689999999"/>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79625.22"/>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8780000"/>
    <n v="3979402.61"/>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850000"/>
    <n v="4808500"/>
  </r>
  <r>
    <s v="2024"/>
    <x v="0"/>
    <x v="0"/>
    <x v="1"/>
    <x v="7"/>
    <s v="2 - Poder Ejecutivo"/>
    <s v="0210 - MINISTERIO DE AGRICULTURA"/>
    <s v="0001 - MINISTERIO DE AGRICULTURA"/>
    <x v="1"/>
    <x v="12"/>
    <x v="53"/>
    <s v="2.7 - OBRAS"/>
    <s v="2.7.1 - OBRAS EN EDIFICACIONES"/>
    <s v="N"/>
    <s v="00 - N/A"/>
    <s v="10 - FONDO GENERAL"/>
    <s v=" "/>
    <s v="99 - MULTIPROVINCIAL"/>
    <n v="22000000"/>
    <n v="39600000"/>
    <n v="19878676.77"/>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338345.5"/>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2221084.98"/>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912296"/>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2418098"/>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33620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03578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365040.55"/>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3126903"/>
    <n v="14075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45081"/>
    <n v="3308224.1399999992"/>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6935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144000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2247157"/>
    <n v="1101168.0199999998"/>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3539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6 - CONSEJO NACIONAL DE PRODUCCIÓN PECUARIA (CONAPROPE)"/>
    <x v="1"/>
    <x v="2"/>
    <x v="55"/>
    <s v="2.6 - BIENES MUEBLES, INMUEBLES E INTANGIBLES"/>
    <s v="2.6.1 - MOBILIARIO Y EQUIPO"/>
    <s v="N"/>
    <s v="00 - N/A"/>
    <s v="10 - FONDO GENERAL"/>
    <s v=" "/>
    <s v="99 - MULTIPROVINCIAL"/>
    <n v="0"/>
    <n v="0"/>
    <n v="0"/>
  </r>
  <r>
    <s v="2024"/>
    <x v="0"/>
    <x v="0"/>
    <x v="1"/>
    <x v="7"/>
    <s v="2 - Poder Ejecutivo"/>
    <s v="0210 - MINISTERIO DE AGRICULTURA"/>
    <s v="0006 - CONSEJO NACIONAL DE PRODUCCIÓN PECUARIA (CONAPROPE)"/>
    <x v="1"/>
    <x v="2"/>
    <x v="55"/>
    <s v="2.6 - BIENES MUEBLES, INMUEBLES E INTANGIBLES"/>
    <s v="2.6.5 - MAQUINARIA, OTROS EQUIPOS Y HERRAMIENTAS"/>
    <s v="N"/>
    <s v="00 - N/A"/>
    <s v="10 - FONDO GENERAL"/>
    <s v=" "/>
    <s v="99 - MULTIPROVINCIAL"/>
    <n v="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0000004"/>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62780.310000002"/>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8130929.7599999998"/>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4507060.12"/>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155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1050000"/>
    <n v="229094159.29999998"/>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69442400"/>
    <n v="63709148.619999997"/>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25576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30000003"/>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00000004"/>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2"/>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26138363.109999999"/>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18750504"/>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968463.06"/>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29784258.640000001"/>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20 - FONDOS CON DESTINO ESPECÍFICO"/>
    <n v="13954"/>
    <s v="01 - DISTRITO NACIONAL"/>
    <n v="0"/>
    <n v="2000000"/>
    <n v="0"/>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2562618.34"/>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3540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5130689.6499999994"/>
    <n v="2898255.9999999995"/>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65000.01"/>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8505600"/>
    <n v="4790207.88999999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1750000"/>
    <n v="169795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25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91944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300003"/>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400000"/>
    <n v="7294925.9600000009"/>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60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300000"/>
    <n v="56763.18"/>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1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530166.46"/>
    <n v="7062050.3600000003"/>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200000003"/>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882094.399999999"/>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614488.299999999"/>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446090"/>
    <n v="347197.3000000000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930062.85"/>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39999999991"/>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27244.6"/>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0"/>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25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22566495"/>
    <n v="0"/>
  </r>
  <r>
    <s v="2024"/>
    <x v="0"/>
    <x v="0"/>
    <x v="1"/>
    <x v="7"/>
    <s v="2 - Poder Ejecutivo"/>
    <s v="0211 - MINISTERIO DE OBRAS PÚBLICAS Y COMUNICACIONES"/>
    <s v="0011 - JUNTA DE AVIACIÓN CIVIL"/>
    <x v="1"/>
    <x v="11"/>
    <x v="60"/>
    <s v="2.6 - BIENES MUEBLES, INMUEBLES E INTANGIBLES"/>
    <s v="2.6.2 - MOBILIARIO Y EQUIPO DE AUDIO, AUDIOVISUAL, RECREATIVO Y EDUCACIONAL"/>
    <s v="N"/>
    <s v="00 - N/A"/>
    <s v="20 - FONDOS CON DESTINO ESPECÍFICO"/>
    <s v=" "/>
    <s v="99 - MULTIPROVINCIAL"/>
    <n v="0"/>
    <n v="1019000"/>
    <n v="0"/>
  </r>
  <r>
    <s v="2024"/>
    <x v="0"/>
    <x v="0"/>
    <x v="1"/>
    <x v="7"/>
    <s v="2 - Poder Ejecutivo"/>
    <s v="0211 - MINISTERIO DE OBRAS PÚBLICAS Y COMUNICACIONES"/>
    <s v="0011 - JUNTA DE AVIACIÓN CIVIL"/>
    <x v="1"/>
    <x v="11"/>
    <x v="60"/>
    <s v="2.6 - BIENES MUEBLES, INMUEBLES E INTANGIBLES"/>
    <s v="2.6.4 - VEHÍCULOS Y EQUIPO DE TRANSPORTE, TRACCIÓN Y ELEVACIÓN"/>
    <s v="N"/>
    <s v="00 - N/A"/>
    <s v="20 - FONDOS CON DESTINO ESPECÍFICO"/>
    <s v=" "/>
    <s v="99 - MULTIPROVINCIAL"/>
    <n v="0"/>
    <n v="510000"/>
    <n v="0"/>
  </r>
  <r>
    <s v="2024"/>
    <x v="0"/>
    <x v="0"/>
    <x v="1"/>
    <x v="7"/>
    <s v="2 - Poder Ejecutivo"/>
    <s v="0211 - MINISTERIO DE OBRAS PÚBLICAS Y COMUNICACIONES"/>
    <s v="0011 - JUNTA DE AVIACIÓN CIVIL"/>
    <x v="1"/>
    <x v="11"/>
    <x v="60"/>
    <s v="2.6 - BIENES MUEBLES, INMUEBLES E INTANGIBLES"/>
    <s v="2.6.5 - MAQUINARIA, OTROS EQUIPOS Y HERRAMIENTAS"/>
    <s v="N"/>
    <s v="00 - N/A"/>
    <s v="20 - FONDOS CON DESTINO ESPECÍFICO"/>
    <s v=" "/>
    <s v="99 - MULTIPROVINCIAL"/>
    <n v="0"/>
    <n v="7160000"/>
    <n v="0"/>
  </r>
  <r>
    <s v="2024"/>
    <x v="0"/>
    <x v="0"/>
    <x v="1"/>
    <x v="7"/>
    <s v="2 - Poder Ejecutivo"/>
    <s v="0211 - MINISTERIO DE OBRAS PÚBLICAS Y COMUNICACIONES"/>
    <s v="0011 - JUNTA DE AVIACIÓN CIVIL"/>
    <x v="1"/>
    <x v="11"/>
    <x v="60"/>
    <s v="2.6 - BIENES MUEBLES, INMUEBLES E INTANGIBLES"/>
    <s v="2.6.6 - EQUIPOS DE DEFENSA Y SEGURIDAD"/>
    <s v="N"/>
    <s v="00 - N/A"/>
    <s v="20 - FONDOS CON DESTINO ESPECÍFICO"/>
    <s v=" "/>
    <s v="99 - MULTIPROVINCIAL"/>
    <n v="0"/>
    <n v="63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998849.4099999997"/>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7839880.060000002"/>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9870345.96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39999992"/>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621705"/>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378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491200"/>
    <n v="1382675.4899999998"/>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465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1055966.08"/>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223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816066"/>
    <n v="804696.8500000000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29999999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344000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228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261800"/>
    <n v="89692.27"/>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58000"/>
    <n v="57274.559999999998"/>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107409.4400000004"/>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332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
  </r>
  <r>
    <s v="2024"/>
    <x v="0"/>
    <x v="0"/>
    <x v="1"/>
    <x v="7"/>
    <s v="2 - Poder Ejecutivo"/>
    <s v="0213 - MINISTERIO DE TURISMO"/>
    <s v="0001 - MINISTERIO DE TURISMO"/>
    <x v="1"/>
    <x v="17"/>
    <x v="65"/>
    <s v="2.6 - BIENES MUEBLES, INMUEBLES E INTANGIBLES"/>
    <s v="2.6.5 - MAQUINARIA, OTROS EQUIPOS Y HERRAMIENTAS"/>
    <s v="N"/>
    <s v="00 - N/A"/>
    <s v="20 - FONDOS CON DESTINO ESPECÍFICO"/>
    <s v=" "/>
    <s v="99 - MULTIPROVINCIAL"/>
    <n v="0"/>
    <n v="1280000"/>
    <n v="0"/>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904000"/>
    <n v="27199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0500000"/>
    <n v="4742582.4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1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87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6820000"/>
    <n v="14471829.98"/>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392393.76"/>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3298818.719999999"/>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6063751.8900000006"/>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1060510.05"/>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5935808.759999998"/>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69999996"/>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9433136.98"/>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76726.3"/>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5199991.12"/>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5532519.1000000006"/>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70833.3"/>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66666.69999999995"/>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675830.4000000001"/>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211700"/>
    <n v="1846946.8699999999"/>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828838.6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269485"/>
    <n v="840559.48"/>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5534178"/>
    <n v="2580652.2800000003"/>
  </r>
  <r>
    <s v="2024"/>
    <x v="0"/>
    <x v="0"/>
    <x v="1"/>
    <x v="7"/>
    <s v="2 - Poder Ejecutivo"/>
    <s v="0215 - MINISTERIO DE LA MUJER"/>
    <s v="0001 - MINISTERIO DE LA MUJER"/>
    <x v="0"/>
    <x v="0"/>
    <x v="10"/>
    <s v="2.7 - OBRAS"/>
    <s v="2.7.1 - OBRAS EN EDIFICACIONES"/>
    <s v="N"/>
    <s v="00 - N/A"/>
    <s v="70 - DONACION EXTERNA"/>
    <s v=" "/>
    <s v="99 - MULTIPROVINCIAL"/>
    <n v="168632586"/>
    <n v="13100000"/>
    <n v="2221993.73"/>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5131793"/>
    <n v="361446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34089"/>
    <n v="2414147.96"/>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4770102.57"/>
    <n v="5162524.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7316298"/>
    <n v="1647845.01"/>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137310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7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021891"/>
    <n v="3507486.41"/>
  </r>
  <r>
    <s v="2024"/>
    <x v="0"/>
    <x v="0"/>
    <x v="1"/>
    <x v="7"/>
    <s v="2 - Poder Ejecutivo"/>
    <s v="0215 - MINISTERIO DE LA MUJER"/>
    <s v="0001 - MINISTERIO DE LA MUJER"/>
    <x v="2"/>
    <x v="5"/>
    <x v="9"/>
    <s v="2.7 - OBRAS"/>
    <s v="2.7.1 - OBRAS EN EDIFICACIONES"/>
    <s v="N"/>
    <s v="00 - N/A"/>
    <s v="70 - DONACION EXTERNA"/>
    <s v=" "/>
    <s v="99 - MULTIPROVINCIAL"/>
    <n v="0"/>
    <n v="15500000"/>
    <n v="2396140.3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8805655.160000002"/>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1627700"/>
    <n v="120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569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81528.5"/>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252784.19"/>
  </r>
  <r>
    <s v="2024"/>
    <x v="0"/>
    <x v="0"/>
    <x v="1"/>
    <x v="7"/>
    <s v="2 - Poder Ejecutivo"/>
    <s v="0216 - MINISTERIO DE CULTURA"/>
    <s v="0001 - MINISTERIO DE CULTURA"/>
    <x v="2"/>
    <x v="8"/>
    <x v="20"/>
    <s v="2.7 - OBRAS"/>
    <s v="2.7.1 - OBRAS EN EDIFICACIONES"/>
    <s v="N"/>
    <s v="00 - N/A"/>
    <s v="10 - FONDO GENERAL"/>
    <s v=" "/>
    <s v="99 - MULTIPROVINCIAL"/>
    <n v="3000000"/>
    <n v="14999000"/>
    <n v="8358365.6299999999"/>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390325.51"/>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21427.190000000002"/>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39999999"/>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93498.6500000004"/>
    <n v="5169122.03"/>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659791"/>
    <n v="2478186.179999999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92641"/>
    <n v="559473.80000000005"/>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510275.35"/>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52399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525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70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10489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6 - MINISTERIO DE CULTURA"/>
    <s v="0006 - DIRECCIÓN GENERAL DE MUSEOS"/>
    <x v="2"/>
    <x v="8"/>
    <x v="20"/>
    <s v="2.6 - BIENES MUEBLES, INMUEBLES E INTANGIBLES"/>
    <s v="2.6.9 - EDIFICIOS, ESTRUCTURAS, TIERRAS, TERRENOS Y OBJETOS DE VALOR"/>
    <s v="N"/>
    <s v="00 - N/A"/>
    <s v="10 - FONDO GENERAL"/>
    <s v=" "/>
    <s v="99 - MULTIPROVINCIAL"/>
    <n v="0"/>
    <n v="140500"/>
    <n v="0"/>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4217075.41"/>
    <n v="1684650.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1261011.02"/>
    <n v="612701.06000000006"/>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74430.64"/>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0"/>
    <x v="0"/>
    <x v="10"/>
    <s v="2.6 - BIENES MUEBLES, INMUEBLES E INTANGIBLES"/>
    <s v="2.6.4 - VEHÍCULOS Y EQUIPO DE TRANSPORTE, TRACCIÓN Y ELEVACIÓN"/>
    <s v="N"/>
    <s v="00 - N/A"/>
    <s v="20 - FONDOS CON DESTINO ESPECÍFICO"/>
    <s v=" "/>
    <s v="99 - MULTIPROVINCIAL"/>
    <n v="0"/>
    <n v="2903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8669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14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74430.64"/>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37460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74430.64"/>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6634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1729700"/>
    <n v="205774.6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648088"/>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200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11316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4 - VEHÍCULOS Y EQUIPO DE TRANSPORTE, TRACCIÓN Y ELEVACIÓN"/>
    <s v="N"/>
    <s v="00 - N/A"/>
    <s v="20 - FONDOS CON DESTINO ESPECÍFICO"/>
    <s v=" "/>
    <s v="99 - MULTIPROVINCIAL"/>
    <n v="0"/>
    <n v="25382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74430.64"/>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5751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250509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665039.67000000016"/>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9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2141666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1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0000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829154"/>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2409821"/>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496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74430.64"/>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1614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74430.64"/>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666442"/>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135338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1157930"/>
    <n v="2528161.8399999994"/>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2889140"/>
    <n v="2438239.9299999997"/>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438861"/>
    <n v="4388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1005355"/>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158217737"/>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241231"/>
    <n v="743474.72"/>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60364779"/>
    <n v="95640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10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6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10 - FONDO GENERAL"/>
    <s v=" "/>
    <s v="99 - MULTIPROVINCIAL"/>
    <n v="0"/>
    <n v="500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319165"/>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31065500"/>
    <n v="16955007.079999998"/>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214000"/>
    <n v="174430.64"/>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61"/>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978082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404094.2600000002"/>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1999999996"/>
    <n v="198209.96000000005"/>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000000001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2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8055.8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76214.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9852.4199999999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3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7000000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5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1"/>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299999999"/>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873875"/>
    <n v="1274993.6700000002"/>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26104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1484408.5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501470.880000003"/>
    <n v="20676817.179999992"/>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3"/>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678006.13"/>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29222.859999999"/>
    <n v="4869717.9800000004"/>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19999999995"/>
    <n v="939891.19999999995"/>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0999999992"/>
    <n v="86100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599999979"/>
    <n v="96049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2892720.29"/>
    <n v="1816346.5699999998"/>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3779845.52"/>
    <n v="32484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4976288"/>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362827.28"/>
    <n v="362727.28"/>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24829465.350000001"/>
    <n v="1879041.06"/>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830806"/>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58618.700000003"/>
    <n v="3067432.1"/>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20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07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6030000"/>
    <n v="1569000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536110.3100000005"/>
    <n v="2473427.1800000002"/>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4203.34"/>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74067.6500000001"/>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645971.610000000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00000001"/>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9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655650"/>
    <n v="311897.2300000001"/>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9350"/>
    <n v="152736.5200000000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9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48000"/>
    <n v="33984"/>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8900000"/>
    <n v="2568127.5699999998"/>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2234078.219999999"/>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1252217.67"/>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25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893554"/>
    <n v="1245743.02"/>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38457"/>
    <n v="1428859.09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132254"/>
    <n v="14052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17491"/>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188004"/>
    <n v="334028.31"/>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559509"/>
    <n v="191077.91999999998"/>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1361787"/>
    <n v="1361786.28"/>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01 - DISTRITO NACIONAL"/>
    <n v="0"/>
    <n v="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20714060"/>
    <n v="15395259.380000001"/>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6265269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37014.98"/>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159603"/>
    <n v="8708923.8200000003"/>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38000"/>
    <n v="7492.39"/>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570643"/>
    <n v="4001176.27"/>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7430219"/>
    <n v="4650556.9799999995"/>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N"/>
    <s v="00 - N/A"/>
    <s v="10 - FONDO GENERAL"/>
    <s v=" "/>
    <s v="99 - MULTIPROVINCIAL"/>
    <n v="0"/>
    <n v="1300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3015507.33"/>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6831535"/>
    <n v="8619753.54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21804.11999999988"/>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6750149.66"/>
    <n v="16750148.84"/>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3819720.75"/>
    <n v="28844302.179999996"/>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7332435"/>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355624.41999999993"/>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1756292.17"/>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01171220.59000003"/>
    <n v="201171220.06"/>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1.0099999904632568"/>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83973671"/>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601734176.20000005"/>
    <n v="533623341.18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2"/>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36219977.0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11067975.790000001"/>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99475.25"/>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224150298.5799999"/>
    <n v="1144863030.9400001"/>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17433594"/>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10365009.649999999"/>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5379743.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4534274"/>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61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1399196"/>
    <n v="21399195.519999996"/>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11 - CONSTRUCCIÓN Y EQUIPAMIENTO CIUDAD SANITARIA SAN CRISTÓBAL"/>
    <s v="10 - FONDO GENERAL"/>
    <n v="14692"/>
    <s v="21 - SAN CRISTOBAL"/>
    <n v="0"/>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4166091.9999999991"/>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2735403"/>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844865"/>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6099999998696148"/>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579639.35999999987"/>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8"/>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0.37999999523162842"/>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3559648"/>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13309517.469999999"/>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20964776"/>
    <n v="20964775.8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0.39999999850988388"/>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9493150.910000000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00000004"/>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7.5669959187507629E-1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4333679.57"/>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732257946.26999998"/>
    <n v="732257944.75999999"/>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76624501.650000095"/>
    <n v="57935426.539999999"/>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214851027"/>
    <n v="21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2219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87989142"/>
    <n v="119692797.52000001"/>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9 - Construcción Hospital Municipal Villa Vásquez, Provincia de Monte Cristi."/>
    <s v="10 - FONDO GENERAL"/>
    <n v="14488"/>
    <s v="15 - MONTE CRISTI"/>
    <n v="0"/>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1513050.6600000001"/>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24486"/>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66340917.21000004"/>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4360803.310000002"/>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7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9"/>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13736217.52999997"/>
    <n v="105158361.27"/>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0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58470845.93000001"/>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349576574"/>
    <n v="210817335.63"/>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57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65000000"/>
    <n v="6500000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114865470.84999999"/>
    <n v="114865470.45999999"/>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375218567"/>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91771020.280000001"/>
    <n v="56273767.42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105009725"/>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1.009999998"/>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5.009999998"/>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24796155.6300001"/>
    <n v="1124796154.4999998"/>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70660048.390000001"/>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2529347.0099999998"/>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1.0000050067901611E-2"/>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5"/>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12024671.34"/>
    <n v="12024668.4"/>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0351596.700000001"/>
    <n v="10351595.960000001"/>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0483372"/>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900000000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24923210"/>
    <n v="24923208.699999999"/>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26372421.1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272126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942876"/>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12641388"/>
    <n v="112641387.97"/>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180937105"/>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72822627"/>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42721592"/>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84962673"/>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397659069.27999997"/>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114777201.65000001"/>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711822"/>
    <n v="711759.49"/>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4.509999999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1201935.21"/>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13557777"/>
    <n v="2345271.5499999993"/>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5830000"/>
    <n v="2693140.51"/>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6311847"/>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22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25445376"/>
    <n v="1051939.6800000002"/>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8574127.780000001"/>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130035635.37"/>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000001"/>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5626688"/>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3993197"/>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20917196"/>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55875"/>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277005"/>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8037358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8649520.989999998"/>
    <n v="28649520.989999987"/>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4075611.4199999995"/>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1075604.56"/>
    <n v="1075604.56"/>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00000003"/>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7207066.9800000014"/>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5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345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999999.99"/>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2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5289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76948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3610800"/>
    <n v="0"/>
  </r>
  <r>
    <s v="2024"/>
    <x v="0"/>
    <x v="0"/>
    <x v="1"/>
    <x v="8"/>
    <s v="2 - Poder Ejecutivo"/>
    <s v="0202 - MINISTERIO DE  INTERIOR Y POLICÍA"/>
    <s v="0002 - DIRECCIÓN GENERAL DE MIGRACIÓN"/>
    <x v="0"/>
    <x v="1"/>
    <x v="23"/>
    <s v="2.6 - BIENES MUEBLES, INMUEBLES E INTANGIBLES"/>
    <s v="2.6.9 - EDIFICIOS, ESTRUCTURAS, TIERRAS, TERRENOS Y OBJETOS DE VALOR"/>
    <s v="N"/>
    <s v="00 - N/A"/>
    <s v="10 - FONDO GENERAL"/>
    <s v=" "/>
    <s v="99 - MULTIPROVINCIAL"/>
    <n v="0"/>
    <n v="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388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1630199.9"/>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16815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7"/>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37860005"/>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3 - FORMACION Y CAPACITACION TECNICO PROFESIONAL (IMESA)"/>
    <x v="2"/>
    <x v="10"/>
    <x v="30"/>
    <s v="2.6 - BIENES MUEBLES, INMUEBLES E INTANGIBLES"/>
    <s v="2.6.9 - EDIFICIOS, ESTRUCTURAS, TIERRAS, TERRENOS Y OBJETOS DE VALOR"/>
    <s v="N"/>
    <s v="00 - N/A"/>
    <s v="10 - FONDO GENERAL"/>
    <s v=" "/>
    <s v="99 - MULTIPROVINCIAL"/>
    <n v="0"/>
    <n v="2480950"/>
    <n v="0"/>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343199.98"/>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6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6 - MINISTERIO DE EDUCACIÓN"/>
    <s v="0008 - INSTITUTO SUPERIOR DE FORMACIÓN DOCENTE  SALOME UREÑA"/>
    <x v="2"/>
    <x v="10"/>
    <x v="24"/>
    <s v="2.6 - BIENES MUEBLES, INMUEBLES E INTANGIBLES"/>
    <s v="2.6.9 - EDIFICIOS, ESTRUCTURAS, TIERRAS, TERRENOS Y OBJETOS DE VALOR"/>
    <s v="N"/>
    <s v="00 - N/A"/>
    <s v="10 - FONDO GENERAL"/>
    <s v=" "/>
    <s v="99 - MULTIPROVINCIAL"/>
    <n v="0"/>
    <n v="1.0000000009313226E-2"/>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388648.07"/>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2 - MINISTERIO DE INDUSTRIA, COMERCIO Y MIPYMES (MICM)"/>
    <s v="0008 - OFICINA NACIONAL DE DERECHO DE AUTOR"/>
    <x v="1"/>
    <x v="2"/>
    <x v="55"/>
    <s v="2.6 - BIENES MUEBLES, INMUEBLES E INTANGIBLES"/>
    <s v="2.6.9 - EDIFICIOS, ESTRUCTURAS, TIERRAS, TERRENOS Y OBJETOS DE VALOR"/>
    <s v="N"/>
    <s v="00 - N/A"/>
    <s v="10 - FONDO GENERAL"/>
    <s v=" "/>
    <s v="99 - MULTIPROVINCIAL"/>
    <n v="0"/>
    <n v="328234"/>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200128"/>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2398500.1"/>
    <n v="0"/>
  </r>
  <r>
    <s v="2024"/>
    <x v="0"/>
    <x v="0"/>
    <x v="1"/>
    <x v="8"/>
    <s v="2 - Poder Ejecutivo"/>
    <s v="0222 - MINISTERIO DE ENERGIA Y MINAS"/>
    <s v="0001 - MINISTERIO DE ENERGIA Y MINAS"/>
    <x v="1"/>
    <x v="16"/>
    <x v="86"/>
    <s v="2.6 - BIENES MUEBLES, INMUEBLES E INTANGIBLES"/>
    <s v="2.6.9 - EDIFICIOS, ESTRUCTURAS, TIERRAS, TERRENOS Y OBJETOS DE VALOR"/>
    <s v="N"/>
    <s v="00 - N/A"/>
    <s v="20 - FONDOS CON DESTINO ESPECÍFICO"/>
    <s v=" "/>
    <s v="99 - MULTIPROVINCIAL"/>
    <n v="0"/>
    <n v="1300000"/>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2068489.91"/>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100000000"/>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54500000"/>
  </r>
  <r>
    <s v="2024"/>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0"/>
    <n v="17900000"/>
    <n v="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21510988.6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404515.9000000954"/>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30350000"/>
    <n v="92132754.430000007"/>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112058018.55999999"/>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297.89999999999998"/>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0"/>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33158223.649999999"/>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76694123.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8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1043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10733000"/>
    <n v="473337953.19999993"/>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3000000"/>
    <n v="0"/>
  </r>
  <r>
    <s v="2024"/>
    <x v="0"/>
    <x v="0"/>
    <x v="1"/>
    <x v="9"/>
    <s v="2 - Poder Ejecutivo"/>
    <s v="0211 - MINISTERIO DE OBRAS PÚBLICAS Y COMUNICACIONES"/>
    <s v="0011 - JUNTA DE AVIACIÓN CIVIL"/>
    <x v="1"/>
    <x v="11"/>
    <x v="60"/>
    <s v="2.6 - BIENES MUEBLES, INMUEBLES E INTANGIBLES"/>
    <s v="2.6.9 - EDIFICIOS, ESTRUCTURAS, TIERRAS, TERRENOS Y OBJETOS DE VALOR"/>
    <s v="N"/>
    <s v="00 - N/A"/>
    <s v="20 - FONDOS CON DESTINO ESPECÍFICO"/>
    <s v=" "/>
    <s v="99 - MULTIPROVINCIAL"/>
    <n v="0"/>
    <n v="111932119"/>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75562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3585951746"/>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4000008"/>
    <n v="648947225.53999996"/>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3999995"/>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67576897.74000007"/>
    <n v="367576897.74000001"/>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12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79672926.60000014"/>
    <n v="278716973.7599999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8986086216"/>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86337846.97000003"/>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117785659"/>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09999.9999981"/>
    <n v="930531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5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2200104470.6500001"/>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32001800"/>
    <n v="27040606.210000001"/>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4292864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4314001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53579969"/>
    <n v="502184976.73999995"/>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32982050"/>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23414320.76999997"/>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5 - DIRECCION EJECUTIVA DE LA COMISION DE FOMENTO A LA TECNIFICACION DEL SISTEMA NACIONAL DE RIEGO"/>
    <x v="1"/>
    <x v="15"/>
    <x v="56"/>
    <s v="2.5 - TRANSFERENCIAS DE CAPITAL"/>
    <s v="2.5.5 - TRANSFERENCIAS DE CAPITAL A INSTITUCIONES PÚBLICAS FINANCIERAS"/>
    <s v="N"/>
    <s v="00 - N/A"/>
    <s v="10 - FONDO GENERAL"/>
    <s v=" "/>
    <s v="99 - MULTIPROVINCIAL"/>
    <n v="0"/>
    <n v="2000000"/>
    <n v="200000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20 - FONDOS CON DESTINO ESPECÍFICO"/>
    <s v=" "/>
    <s v="99 - MULTIPROVINCIAL"/>
    <n v="0"/>
    <n v="42000000"/>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63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726085080.32999992"/>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32916662.990000021"/>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975149741.000001"/>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47020490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7000000"/>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8000000"/>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56000000"/>
    <n v="51566380.709999993"/>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10000000"/>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25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14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842739630.44000006"/>
    <n v="464190541.68000007"/>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70 - DONACION EXTERNA"/>
    <s v=" "/>
    <s v="99 - MULTIPROVINCIAL"/>
    <n v="0"/>
    <n v="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88"/>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40826279"/>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5300118.089999996"/>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1052566860.150002"/>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600001"/>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69699859349.480011"/>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0947495"/>
    <n v="4179431081.9700007"/>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724525222.33000016"/>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7CD9A51-252C-4F6B-9CFC-B2397BFC1E3A}" name="TablaDinámica3" cacheId="8"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topLeftCell="B1" zoomScaleNormal="100" workbookViewId="0">
      <selection activeCell="N12" sqref="N12"/>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7.42578125" bestFit="1" customWidth="1"/>
  </cols>
  <sheetData>
    <row r="1" spans="1:15" ht="28.5" customHeight="1" thickBot="1">
      <c r="A1" s="229" t="s">
        <v>0</v>
      </c>
      <c r="B1" s="229"/>
      <c r="C1" s="229"/>
      <c r="D1" s="229"/>
      <c r="E1" s="229"/>
      <c r="F1" s="229"/>
      <c r="G1" s="229"/>
      <c r="H1" s="229"/>
      <c r="I1" s="229"/>
      <c r="J1" s="229"/>
    </row>
    <row r="2" spans="1:15" ht="21" customHeight="1" thickBot="1">
      <c r="A2" s="230" t="s">
        <v>1</v>
      </c>
      <c r="B2" s="230"/>
      <c r="C2" s="230"/>
      <c r="D2" s="230"/>
      <c r="E2" s="230"/>
      <c r="F2" s="230"/>
      <c r="G2" s="230"/>
      <c r="H2" s="230"/>
      <c r="I2" s="230"/>
      <c r="J2" s="230"/>
      <c r="N2" s="121" t="s">
        <v>3324</v>
      </c>
      <c r="O2" s="146">
        <v>7447461.0319153201</v>
      </c>
    </row>
    <row r="3" spans="1:15" s="54" customFormat="1" ht="28.5" customHeight="1">
      <c r="A3" s="231" t="s">
        <v>2</v>
      </c>
      <c r="B3" s="231"/>
      <c r="C3" s="231"/>
      <c r="D3" s="231"/>
      <c r="E3" s="231"/>
      <c r="F3" s="231"/>
      <c r="G3" s="231"/>
      <c r="H3" s="231"/>
      <c r="I3" s="231"/>
      <c r="J3" s="231"/>
    </row>
    <row r="4" spans="1:15" ht="18.75" customHeight="1">
      <c r="A4" s="232" t="s">
        <v>3</v>
      </c>
      <c r="B4" s="232"/>
      <c r="C4" s="232"/>
      <c r="D4" s="232"/>
      <c r="E4" s="232"/>
      <c r="F4" s="232"/>
      <c r="G4" s="232"/>
      <c r="H4" s="232"/>
      <c r="I4" s="232"/>
      <c r="J4" s="232"/>
    </row>
    <row r="5" spans="1:15" ht="18.75" customHeight="1">
      <c r="A5" s="232" t="s">
        <v>4</v>
      </c>
      <c r="B5" s="232"/>
      <c r="C5" s="232"/>
      <c r="D5" s="232"/>
      <c r="E5" s="232"/>
      <c r="F5" s="232"/>
      <c r="G5" s="232"/>
      <c r="H5" s="232"/>
      <c r="I5" s="232"/>
      <c r="J5" s="232"/>
    </row>
    <row r="6" spans="1:15" ht="18.75">
      <c r="A6" s="241" t="s">
        <v>4317</v>
      </c>
      <c r="B6" s="241"/>
      <c r="C6" s="241"/>
      <c r="D6" s="241"/>
      <c r="E6" s="241"/>
      <c r="F6" s="241"/>
      <c r="G6" s="241"/>
      <c r="H6" s="241"/>
      <c r="I6" s="241"/>
      <c r="J6" s="241"/>
    </row>
    <row r="7" spans="1:15" ht="15.75">
      <c r="A7" s="242" t="s">
        <v>5</v>
      </c>
      <c r="B7" s="242"/>
      <c r="C7" s="242"/>
      <c r="D7" s="242"/>
      <c r="E7" s="242"/>
      <c r="F7" s="242"/>
      <c r="G7" s="242"/>
      <c r="H7" s="242"/>
      <c r="I7" s="242"/>
      <c r="J7" s="242"/>
    </row>
    <row r="8" spans="1:15" ht="15.75">
      <c r="A8" s="53"/>
      <c r="B8" s="53"/>
      <c r="C8" s="53"/>
      <c r="D8" s="53"/>
      <c r="E8" s="228"/>
      <c r="F8" s="228"/>
      <c r="G8" s="53"/>
    </row>
    <row r="9" spans="1:15" ht="15" customHeight="1">
      <c r="C9" s="236" t="s">
        <v>6</v>
      </c>
      <c r="D9" s="49" t="s">
        <v>7</v>
      </c>
      <c r="E9" s="164" t="s">
        <v>3730</v>
      </c>
      <c r="F9" s="237" t="s">
        <v>8</v>
      </c>
      <c r="G9" s="239" t="s">
        <v>3739</v>
      </c>
      <c r="H9" s="235" t="s">
        <v>3740</v>
      </c>
      <c r="L9" s="93"/>
    </row>
    <row r="10" spans="1:15" ht="15.75" thickBot="1">
      <c r="C10" s="236"/>
      <c r="D10" s="49" t="s">
        <v>3741</v>
      </c>
      <c r="E10" s="165" t="s">
        <v>3738</v>
      </c>
      <c r="F10" s="238"/>
      <c r="G10" s="240"/>
      <c r="H10" s="235"/>
    </row>
    <row r="11" spans="1:15">
      <c r="C11" s="236"/>
      <c r="D11" s="162">
        <v>1</v>
      </c>
      <c r="E11" s="162">
        <v>2</v>
      </c>
      <c r="F11" s="163">
        <v>3</v>
      </c>
      <c r="G11" s="163" t="s">
        <v>3742</v>
      </c>
      <c r="H11" s="162" t="s">
        <v>3743</v>
      </c>
    </row>
    <row r="12" spans="1:15" ht="15.75" thickBot="1">
      <c r="C12" s="55" t="s">
        <v>9</v>
      </c>
      <c r="D12" s="56">
        <f>SUM(D13:D16)</f>
        <v>1187374.4024359998</v>
      </c>
      <c r="E12" s="56">
        <f>SUM(E13:E16)</f>
        <v>1227444.77223155</v>
      </c>
      <c r="F12" s="95">
        <f>SUM(F13:F16)</f>
        <v>1127626.1000000001</v>
      </c>
      <c r="G12" s="169">
        <f>IFERROR(F12/E12,"-")</f>
        <v>0.918677667224021</v>
      </c>
      <c r="H12" s="167">
        <f>F12/$O$2</f>
        <v>0.15141080902171566</v>
      </c>
      <c r="J12" s="166"/>
      <c r="M12" t="s">
        <v>3753</v>
      </c>
    </row>
    <row r="13" spans="1:15">
      <c r="C13" s="57" t="s">
        <v>10</v>
      </c>
      <c r="D13" s="58">
        <v>1173750.340817</v>
      </c>
      <c r="E13" s="58">
        <v>1212131.23894349</v>
      </c>
      <c r="F13" s="200">
        <v>1124386.3999999999</v>
      </c>
      <c r="G13" s="170">
        <f t="shared" ref="G13:G19" si="0">IFERROR(F13/E13,"-")</f>
        <v>0.92761110668183944</v>
      </c>
      <c r="H13" s="171">
        <f t="shared" ref="H13:H30" si="1">F13/$O$2</f>
        <v>0.15097580171034919</v>
      </c>
    </row>
    <row r="14" spans="1:15">
      <c r="C14" s="17" t="s">
        <v>11</v>
      </c>
      <c r="D14" s="58">
        <v>793.93865800000003</v>
      </c>
      <c r="E14" s="58">
        <v>1318.5193387599995</v>
      </c>
      <c r="F14" s="200">
        <v>293.60000000000002</v>
      </c>
      <c r="G14" s="170">
        <f t="shared" si="0"/>
        <v>0.22267401877936496</v>
      </c>
      <c r="H14" s="171">
        <f t="shared" si="1"/>
        <v>3.9422831316848486E-5</v>
      </c>
    </row>
    <row r="15" spans="1:15">
      <c r="C15" s="57" t="s">
        <v>12</v>
      </c>
      <c r="D15" s="58">
        <v>11875.275</v>
      </c>
      <c r="E15" s="58">
        <v>12870.535561500001</v>
      </c>
      <c r="F15" s="200">
        <v>2773.5</v>
      </c>
      <c r="G15" s="170">
        <f t="shared" si="0"/>
        <v>0.21549219818765347</v>
      </c>
      <c r="H15" s="171">
        <f t="shared" si="1"/>
        <v>3.7240879651661874E-4</v>
      </c>
    </row>
    <row r="16" spans="1:15">
      <c r="C16" s="17" t="s">
        <v>13</v>
      </c>
      <c r="D16" s="58">
        <v>954.84796100000005</v>
      </c>
      <c r="E16" s="58">
        <v>1124.4783878000001</v>
      </c>
      <c r="F16" s="200">
        <v>172.6</v>
      </c>
      <c r="G16" s="170">
        <f t="shared" si="0"/>
        <v>0.15349339024441852</v>
      </c>
      <c r="H16" s="171">
        <f t="shared" si="1"/>
        <v>2.317568353299744E-5</v>
      </c>
    </row>
    <row r="17" spans="3:8">
      <c r="C17" s="55" t="s">
        <v>14</v>
      </c>
      <c r="D17" s="56">
        <f>D18+D20</f>
        <v>1418686.51495</v>
      </c>
      <c r="E17" s="56">
        <f>E18+E20</f>
        <v>1461440.1969125695</v>
      </c>
      <c r="F17" s="95">
        <f>F18+F20</f>
        <v>1307237.2797049708</v>
      </c>
      <c r="G17" s="169">
        <f>IFERROR(F17/E17,"-")</f>
        <v>0.8944856467384934</v>
      </c>
      <c r="H17" s="167">
        <f t="shared" si="1"/>
        <v>0.17552791133823209</v>
      </c>
    </row>
    <row r="18" spans="3:8">
      <c r="C18" s="57" t="s">
        <v>15</v>
      </c>
      <c r="D18" s="58">
        <v>1217765.8743179999</v>
      </c>
      <c r="E18" s="58">
        <v>1262854.9143792198</v>
      </c>
      <c r="F18" s="58">
        <v>1156787.7156637814</v>
      </c>
      <c r="G18" s="170">
        <f t="shared" si="0"/>
        <v>0.91600998855234472</v>
      </c>
      <c r="H18" s="171">
        <f t="shared" si="1"/>
        <v>0.15532645430523073</v>
      </c>
    </row>
    <row r="19" spans="3:8">
      <c r="C19" s="17" t="s">
        <v>16</v>
      </c>
      <c r="D19" s="58">
        <v>263816.79430499999</v>
      </c>
      <c r="E19" s="58">
        <v>263892.10815400002</v>
      </c>
      <c r="F19" s="58">
        <v>242885.1703157</v>
      </c>
      <c r="G19" s="170">
        <f t="shared" si="0"/>
        <v>0.92039573299387578</v>
      </c>
      <c r="H19" s="171">
        <f t="shared" si="1"/>
        <v>3.261315088119842E-2</v>
      </c>
    </row>
    <row r="20" spans="3:8">
      <c r="C20" s="57" t="s">
        <v>17</v>
      </c>
      <c r="D20" s="58">
        <v>200920.640632</v>
      </c>
      <c r="E20" s="58">
        <v>198585.28253334979</v>
      </c>
      <c r="F20" s="58">
        <v>150449.56404118947</v>
      </c>
      <c r="G20" s="170">
        <f>IFERROR(F20/E20,"-")</f>
        <v>0.75760681819874265</v>
      </c>
      <c r="H20" s="171">
        <f t="shared" si="1"/>
        <v>2.0201457033001382E-2</v>
      </c>
    </row>
    <row r="21" spans="3:8">
      <c r="C21" s="59" t="s">
        <v>18</v>
      </c>
      <c r="D21" s="59"/>
      <c r="E21" s="59"/>
      <c r="F21" s="104"/>
      <c r="G21" s="172"/>
      <c r="H21" s="104"/>
    </row>
    <row r="22" spans="3:8">
      <c r="C22" s="60" t="s">
        <v>19</v>
      </c>
      <c r="D22" s="61">
        <f>(D13+D14)-D18</f>
        <v>-43221.594842999941</v>
      </c>
      <c r="E22" s="61">
        <f>(E13+E14)-E18</f>
        <v>-49405.156096969731</v>
      </c>
      <c r="F22" s="89">
        <f>(F13+F14)-F18</f>
        <v>-32107.71566378139</v>
      </c>
      <c r="G22" s="170">
        <f>IFERROR(F22/E22,"-")</f>
        <v>0.64988592690127578</v>
      </c>
      <c r="H22" s="161">
        <f t="shared" si="1"/>
        <v>-4.3112297635646713E-3</v>
      </c>
    </row>
    <row r="23" spans="3:8">
      <c r="C23" s="60" t="s">
        <v>20</v>
      </c>
      <c r="D23" s="61">
        <f>(D15+D16)-D20</f>
        <v>-188090.51767100001</v>
      </c>
      <c r="E23" s="61">
        <f>(E15+E16)-E20</f>
        <v>-184590.2685840498</v>
      </c>
      <c r="F23" s="89">
        <f>(F15+F16)-F20</f>
        <v>-147503.46404118947</v>
      </c>
      <c r="G23" s="170">
        <f t="shared" ref="G23:G25" si="2">IFERROR(F23/E23,"-")</f>
        <v>0.79908580865424361</v>
      </c>
      <c r="H23" s="161">
        <f t="shared" si="1"/>
        <v>-1.9805872552951766E-2</v>
      </c>
    </row>
    <row r="24" spans="3:8">
      <c r="C24" s="60" t="s">
        <v>21</v>
      </c>
      <c r="D24" s="61">
        <f>(D12-(D17-D19))</f>
        <v>32504.681790999835</v>
      </c>
      <c r="E24" s="61">
        <f>(E12-(E17-E19))</f>
        <v>29896.683472980512</v>
      </c>
      <c r="F24" s="89">
        <f>(F12-(F17-F19))</f>
        <v>63273.990610729437</v>
      </c>
      <c r="G24" s="170">
        <f t="shared" si="2"/>
        <v>2.1164217317922258</v>
      </c>
      <c r="H24" s="161">
        <f t="shared" si="1"/>
        <v>8.4960485646820207E-3</v>
      </c>
    </row>
    <row r="25" spans="3:8">
      <c r="C25" s="60" t="s">
        <v>22</v>
      </c>
      <c r="D25" s="61">
        <f>D12-D17</f>
        <v>-231312.11251400015</v>
      </c>
      <c r="E25" s="61">
        <f>E12-E17</f>
        <v>-233995.4246810195</v>
      </c>
      <c r="F25" s="89">
        <f>F12-F17</f>
        <v>-179611.17970497068</v>
      </c>
      <c r="G25" s="170">
        <f t="shared" si="2"/>
        <v>0.76758415233894017</v>
      </c>
      <c r="H25" s="161">
        <f t="shared" si="1"/>
        <v>-2.4117102316516412E-2</v>
      </c>
    </row>
    <row r="26" spans="3:8">
      <c r="C26" s="59" t="s">
        <v>23</v>
      </c>
      <c r="D26" s="62">
        <f>D28-D30</f>
        <v>231312.11251400004</v>
      </c>
      <c r="E26" s="62">
        <f>E28-E30</f>
        <v>234494.95079692005</v>
      </c>
      <c r="F26" s="62">
        <f>F28-F30</f>
        <v>199581.93273428001</v>
      </c>
      <c r="G26" s="173">
        <f>IFERROR(F26/E26,"-")</f>
        <v>0.85111398798144777</v>
      </c>
      <c r="H26" s="175">
        <f t="shared" si="1"/>
        <v>2.6798654182813766E-2</v>
      </c>
    </row>
    <row r="27" spans="3:8">
      <c r="C27" s="63"/>
      <c r="D27" s="63"/>
      <c r="E27" s="63"/>
      <c r="F27" s="105"/>
      <c r="G27" s="174"/>
      <c r="H27" s="161"/>
    </row>
    <row r="28" spans="3:8" ht="17.25" customHeight="1">
      <c r="C28" s="86" t="s">
        <v>24</v>
      </c>
      <c r="D28" s="19">
        <v>344980.21211800002</v>
      </c>
      <c r="E28" s="19">
        <v>348163.05040092004</v>
      </c>
      <c r="F28" s="19">
        <v>292628</v>
      </c>
      <c r="G28" s="169">
        <f>IFERROR(F28/E28,"-")</f>
        <v>0.84049125736642705</v>
      </c>
      <c r="H28" s="168">
        <f t="shared" si="1"/>
        <v>3.9292317038783164E-2</v>
      </c>
    </row>
    <row r="29" spans="3:8">
      <c r="C29" s="64"/>
      <c r="D29" s="65"/>
      <c r="E29" s="65"/>
      <c r="F29" s="66"/>
      <c r="G29" s="170"/>
      <c r="H29" s="161"/>
    </row>
    <row r="30" spans="3:8">
      <c r="C30" s="55" t="s">
        <v>25</v>
      </c>
      <c r="D30" s="19">
        <v>113668.099604</v>
      </c>
      <c r="E30" s="19">
        <v>113668.099604</v>
      </c>
      <c r="F30" s="176">
        <v>93046.067265720005</v>
      </c>
      <c r="G30" s="177">
        <f>IFERROR(F30/E30,"-")</f>
        <v>0.81857678266704914</v>
      </c>
      <c r="H30" s="178">
        <f t="shared" si="1"/>
        <v>1.2493662855969404E-2</v>
      </c>
    </row>
    <row r="31" spans="3:8">
      <c r="C31" s="67" t="s">
        <v>26</v>
      </c>
      <c r="D31" s="68"/>
      <c r="E31" s="68"/>
      <c r="F31" s="68"/>
      <c r="G31" s="7"/>
    </row>
    <row r="32" spans="3:8" ht="34.9" customHeight="1">
      <c r="C32" s="234" t="s">
        <v>4328</v>
      </c>
      <c r="D32" s="234"/>
      <c r="E32" s="234"/>
      <c r="F32" s="234"/>
      <c r="G32" s="234"/>
      <c r="H32" s="234"/>
    </row>
    <row r="33" spans="3:8" ht="19.149999999999999" customHeight="1">
      <c r="C33" s="234" t="s">
        <v>27</v>
      </c>
      <c r="D33" s="234"/>
      <c r="E33" s="234"/>
      <c r="F33" s="234"/>
      <c r="G33" s="234"/>
      <c r="H33" s="234"/>
    </row>
    <row r="34" spans="3:8" ht="15" customHeight="1">
      <c r="C34" s="233" t="s">
        <v>28</v>
      </c>
      <c r="D34" s="233"/>
      <c r="E34" s="233"/>
      <c r="F34" s="233"/>
      <c r="G34" s="233"/>
      <c r="H34" s="233"/>
    </row>
    <row r="35" spans="3:8" ht="21.6" customHeight="1">
      <c r="C35" s="234" t="s">
        <v>3744</v>
      </c>
      <c r="D35" s="234"/>
      <c r="E35" s="234"/>
      <c r="F35" s="234"/>
      <c r="G35" s="234"/>
      <c r="H35" s="234"/>
    </row>
    <row r="36" spans="3:8" ht="18.600000000000001" customHeight="1">
      <c r="C36" s="234"/>
      <c r="D36" s="234"/>
      <c r="E36" s="234"/>
      <c r="F36" s="234"/>
      <c r="G36" s="234"/>
      <c r="H36" s="234"/>
    </row>
    <row r="37" spans="3:8">
      <c r="C37" s="233" t="s">
        <v>3751</v>
      </c>
      <c r="D37" s="233"/>
      <c r="E37" s="233"/>
      <c r="F37" s="233"/>
      <c r="G37" s="233"/>
      <c r="H37" s="233"/>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26FAC-BFCF-482D-81EC-24EA1F69D24B}">
  <dimension ref="A1:E240"/>
  <sheetViews>
    <sheetView showGridLines="0" zoomScale="110" zoomScaleNormal="110" workbookViewId="0">
      <selection activeCell="H8" sqref="H8"/>
    </sheetView>
  </sheetViews>
  <sheetFormatPr baseColWidth="10" defaultColWidth="11.5703125" defaultRowHeight="15"/>
  <cols>
    <col min="1" max="1" width="11.5703125" style="202"/>
    <col min="2" max="2" width="164.28515625" style="202" customWidth="1"/>
    <col min="3" max="3" width="11.7109375" style="202" customWidth="1"/>
    <col min="4" max="4" width="12.7109375" style="202" customWidth="1"/>
    <col min="5" max="16384" width="11.5703125" style="202"/>
  </cols>
  <sheetData>
    <row r="1" spans="1:5" ht="28.5">
      <c r="A1" s="262" t="s">
        <v>0</v>
      </c>
      <c r="B1" s="262"/>
      <c r="C1" s="262"/>
      <c r="D1" s="262"/>
      <c r="E1" s="262"/>
    </row>
    <row r="2" spans="1:5" ht="21">
      <c r="A2" s="271" t="s">
        <v>1</v>
      </c>
      <c r="B2" s="271"/>
      <c r="C2" s="271"/>
      <c r="D2" s="271"/>
      <c r="E2" s="271"/>
    </row>
    <row r="3" spans="1:5">
      <c r="A3" s="272" t="s">
        <v>2</v>
      </c>
      <c r="B3" s="272"/>
      <c r="C3" s="272"/>
      <c r="D3" s="272"/>
      <c r="E3" s="272"/>
    </row>
    <row r="4" spans="1:5" ht="18.75">
      <c r="A4" s="273" t="s">
        <v>29</v>
      </c>
      <c r="B4" s="273"/>
      <c r="C4" s="273"/>
      <c r="D4" s="273"/>
      <c r="E4" s="273"/>
    </row>
    <row r="5" spans="1:5" ht="18.75">
      <c r="A5" s="273" t="s">
        <v>3616</v>
      </c>
      <c r="B5" s="274"/>
      <c r="C5" s="274"/>
      <c r="D5" s="274"/>
      <c r="E5" s="274"/>
    </row>
    <row r="6" spans="1:5" ht="18.75">
      <c r="A6" s="261" t="s">
        <v>4317</v>
      </c>
      <c r="B6" s="261"/>
      <c r="C6" s="261"/>
      <c r="D6" s="261"/>
      <c r="E6" s="261"/>
    </row>
    <row r="7" spans="1:5" ht="15.75">
      <c r="A7" s="267" t="s">
        <v>5</v>
      </c>
      <c r="B7" s="267"/>
      <c r="C7" s="267"/>
      <c r="D7" s="267"/>
      <c r="E7" s="267"/>
    </row>
    <row r="10" spans="1:5" ht="3" customHeight="1"/>
    <row r="11" spans="1:5" ht="18" customHeight="1">
      <c r="B11" s="268" t="s">
        <v>6</v>
      </c>
      <c r="C11" s="268" t="s">
        <v>3598</v>
      </c>
      <c r="D11" s="269" t="s">
        <v>8</v>
      </c>
    </row>
    <row r="12" spans="1:5" ht="20.45" customHeight="1">
      <c r="B12" s="268"/>
      <c r="C12" s="268"/>
      <c r="D12" s="269"/>
    </row>
    <row r="13" spans="1:5">
      <c r="B13" s="217" t="s">
        <v>278</v>
      </c>
      <c r="C13" s="218">
        <v>43780119969.310005</v>
      </c>
      <c r="D13" s="218">
        <v>37223246002.369995</v>
      </c>
    </row>
    <row r="14" spans="1:5">
      <c r="B14" s="219" t="s">
        <v>3599</v>
      </c>
      <c r="C14" s="220">
        <v>2900000000</v>
      </c>
      <c r="D14" s="220">
        <v>2791953884.3400002</v>
      </c>
    </row>
    <row r="15" spans="1:5">
      <c r="B15" s="210" t="s">
        <v>55</v>
      </c>
      <c r="C15" s="191">
        <v>600000000</v>
      </c>
      <c r="D15" s="191">
        <v>597008700</v>
      </c>
    </row>
    <row r="16" spans="1:5">
      <c r="B16" s="211" t="s">
        <v>3600</v>
      </c>
      <c r="C16" s="199">
        <v>600000000</v>
      </c>
      <c r="D16" s="199">
        <v>597008700</v>
      </c>
    </row>
    <row r="17" spans="2:4">
      <c r="B17" s="210" t="s">
        <v>58</v>
      </c>
      <c r="C17" s="191">
        <v>1000000000</v>
      </c>
      <c r="D17" s="191">
        <v>1000000000</v>
      </c>
    </row>
    <row r="18" spans="2:4">
      <c r="B18" s="211" t="s">
        <v>3601</v>
      </c>
      <c r="C18" s="199">
        <v>1000000000</v>
      </c>
      <c r="D18" s="199">
        <v>1000000000</v>
      </c>
    </row>
    <row r="19" spans="2:4">
      <c r="B19" s="210" t="s">
        <v>61</v>
      </c>
      <c r="C19" s="191">
        <v>300000000</v>
      </c>
      <c r="D19" s="191">
        <v>300000000</v>
      </c>
    </row>
    <row r="20" spans="2:4">
      <c r="B20" s="211" t="s">
        <v>3621</v>
      </c>
      <c r="C20" s="199">
        <v>300000000</v>
      </c>
      <c r="D20" s="199">
        <v>300000000</v>
      </c>
    </row>
    <row r="21" spans="2:4">
      <c r="B21" s="210" t="s">
        <v>62</v>
      </c>
      <c r="C21" s="191">
        <v>1000000000</v>
      </c>
      <c r="D21" s="191">
        <v>894945184.34000003</v>
      </c>
    </row>
    <row r="22" spans="2:4">
      <c r="B22" s="211" t="s">
        <v>3752</v>
      </c>
      <c r="C22" s="199">
        <v>1000000000</v>
      </c>
      <c r="D22" s="199">
        <v>894945184.34000003</v>
      </c>
    </row>
    <row r="23" spans="2:4">
      <c r="B23" s="210" t="s">
        <v>63</v>
      </c>
      <c r="C23" s="191">
        <v>0</v>
      </c>
      <c r="D23" s="191">
        <v>0</v>
      </c>
    </row>
    <row r="24" spans="2:4">
      <c r="B24" s="211" t="s">
        <v>3602</v>
      </c>
      <c r="C24" s="199">
        <v>0</v>
      </c>
      <c r="D24" s="199">
        <v>0</v>
      </c>
    </row>
    <row r="25" spans="2:4">
      <c r="B25" s="210" t="s">
        <v>76</v>
      </c>
      <c r="C25" s="191">
        <v>0</v>
      </c>
      <c r="D25" s="191">
        <v>0</v>
      </c>
    </row>
    <row r="26" spans="2:4">
      <c r="B26" s="211" t="s">
        <v>3601</v>
      </c>
      <c r="C26" s="199">
        <v>0</v>
      </c>
      <c r="D26" s="199">
        <v>0</v>
      </c>
    </row>
    <row r="27" spans="2:4">
      <c r="B27" s="219" t="s">
        <v>3603</v>
      </c>
      <c r="C27" s="220">
        <v>40880119969.310005</v>
      </c>
      <c r="D27" s="220">
        <v>34431292118.030006</v>
      </c>
    </row>
    <row r="28" spans="2:4">
      <c r="B28" s="210" t="s">
        <v>52</v>
      </c>
      <c r="C28" s="191">
        <v>20435951746</v>
      </c>
      <c r="D28" s="191">
        <v>16000000000</v>
      </c>
    </row>
    <row r="29" spans="2:4">
      <c r="B29" s="211" t="s">
        <v>4323</v>
      </c>
      <c r="C29" s="199">
        <v>150000000</v>
      </c>
      <c r="D29" s="199">
        <v>0</v>
      </c>
    </row>
    <row r="30" spans="2:4">
      <c r="B30" s="212" t="s">
        <v>3278</v>
      </c>
      <c r="C30" s="191">
        <v>1880584.08</v>
      </c>
      <c r="D30" s="191">
        <v>0</v>
      </c>
    </row>
    <row r="31" spans="2:4">
      <c r="B31" s="212" t="s">
        <v>660</v>
      </c>
      <c r="C31" s="191">
        <v>4337680.45</v>
      </c>
      <c r="D31" s="191">
        <v>0</v>
      </c>
    </row>
    <row r="32" spans="2:4">
      <c r="B32" s="212" t="s">
        <v>687</v>
      </c>
      <c r="C32" s="191">
        <v>8746132.7400000002</v>
      </c>
      <c r="D32" s="191">
        <v>0</v>
      </c>
    </row>
    <row r="33" spans="2:4">
      <c r="B33" s="212" t="s">
        <v>693</v>
      </c>
      <c r="C33" s="191">
        <v>113242467.56999999</v>
      </c>
      <c r="D33" s="191">
        <v>0</v>
      </c>
    </row>
    <row r="34" spans="2:4">
      <c r="B34" s="212" t="s">
        <v>905</v>
      </c>
      <c r="C34" s="191">
        <v>267815.45</v>
      </c>
      <c r="D34" s="191">
        <v>0</v>
      </c>
    </row>
    <row r="35" spans="2:4">
      <c r="B35" s="212" t="s">
        <v>862</v>
      </c>
      <c r="C35" s="191">
        <v>1525319.71</v>
      </c>
      <c r="D35" s="191">
        <v>0</v>
      </c>
    </row>
    <row r="36" spans="2:4">
      <c r="B36" s="212" t="s">
        <v>867</v>
      </c>
      <c r="C36" s="191">
        <v>20000000</v>
      </c>
      <c r="D36" s="191">
        <v>0</v>
      </c>
    </row>
    <row r="37" spans="2:4">
      <c r="B37" s="211" t="s">
        <v>3601</v>
      </c>
      <c r="C37" s="199">
        <v>20285951746</v>
      </c>
      <c r="D37" s="199">
        <v>16000000000</v>
      </c>
    </row>
    <row r="38" spans="2:4">
      <c r="B38" s="221" t="s">
        <v>4324</v>
      </c>
      <c r="C38" s="222">
        <v>20285951746</v>
      </c>
      <c r="D38" s="222">
        <v>16000000000</v>
      </c>
    </row>
    <row r="39" spans="2:4">
      <c r="B39" s="221" t="s">
        <v>114</v>
      </c>
      <c r="C39" s="222">
        <v>20285951746</v>
      </c>
      <c r="D39" s="222">
        <v>16000000000</v>
      </c>
    </row>
    <row r="40" spans="2:4">
      <c r="B40" s="221" t="s">
        <v>4325</v>
      </c>
      <c r="C40" s="222">
        <v>20285951746</v>
      </c>
      <c r="D40" s="222">
        <v>16000000000</v>
      </c>
    </row>
    <row r="41" spans="2:4">
      <c r="B41" s="221" t="s">
        <v>4326</v>
      </c>
      <c r="C41" s="222">
        <v>20285951746</v>
      </c>
      <c r="D41" s="222">
        <v>16000000000</v>
      </c>
    </row>
    <row r="42" spans="2:4">
      <c r="B42" s="210" t="s">
        <v>61</v>
      </c>
      <c r="C42" s="191">
        <v>200000000</v>
      </c>
      <c r="D42" s="191">
        <v>176533602.22</v>
      </c>
    </row>
    <row r="43" spans="2:4">
      <c r="B43" s="211" t="s">
        <v>3604</v>
      </c>
      <c r="C43" s="199">
        <v>200000000</v>
      </c>
      <c r="D43" s="199">
        <v>176533602.22</v>
      </c>
    </row>
    <row r="44" spans="2:4">
      <c r="B44" s="210" t="s">
        <v>62</v>
      </c>
      <c r="C44" s="191">
        <v>18582725089.970005</v>
      </c>
      <c r="D44" s="191">
        <v>17018360203.540003</v>
      </c>
    </row>
    <row r="45" spans="2:4">
      <c r="B45" s="211" t="s">
        <v>3605</v>
      </c>
      <c r="C45" s="199">
        <v>1481521044.21</v>
      </c>
      <c r="D45" s="199">
        <v>1329083284.5</v>
      </c>
    </row>
    <row r="46" spans="2:4">
      <c r="B46" s="212" t="s">
        <v>947</v>
      </c>
      <c r="C46" s="191">
        <v>0</v>
      </c>
      <c r="D46" s="191">
        <v>0</v>
      </c>
    </row>
    <row r="47" spans="2:4">
      <c r="B47" s="212" t="s">
        <v>1039</v>
      </c>
      <c r="C47" s="191">
        <v>150000000</v>
      </c>
      <c r="D47" s="191">
        <v>134681910.34999999</v>
      </c>
    </row>
    <row r="48" spans="2:4">
      <c r="B48" s="212" t="s">
        <v>700</v>
      </c>
      <c r="C48" s="191">
        <v>29170712</v>
      </c>
      <c r="D48" s="191">
        <v>29140711.579999998</v>
      </c>
    </row>
    <row r="49" spans="2:4">
      <c r="B49" s="212" t="s">
        <v>3058</v>
      </c>
      <c r="C49" s="191">
        <v>1302350331.28</v>
      </c>
      <c r="D49" s="191">
        <v>1165260662.5699999</v>
      </c>
    </row>
    <row r="50" spans="2:4">
      <c r="B50" s="212" t="s">
        <v>4304</v>
      </c>
      <c r="C50" s="191">
        <v>0.93</v>
      </c>
      <c r="D50" s="191">
        <v>0</v>
      </c>
    </row>
    <row r="51" spans="2:4">
      <c r="B51" s="211" t="s">
        <v>3606</v>
      </c>
      <c r="C51" s="199">
        <v>11711080673.620003</v>
      </c>
      <c r="D51" s="199">
        <v>11118097283.869999</v>
      </c>
    </row>
    <row r="52" spans="2:4">
      <c r="B52" s="212" t="s">
        <v>792</v>
      </c>
      <c r="C52" s="191">
        <v>5605886.75</v>
      </c>
      <c r="D52" s="191">
        <v>5605886.75</v>
      </c>
    </row>
    <row r="53" spans="2:4">
      <c r="B53" s="212" t="s">
        <v>819</v>
      </c>
      <c r="C53" s="191">
        <v>165405713</v>
      </c>
      <c r="D53" s="191">
        <v>163869627.03999999</v>
      </c>
    </row>
    <row r="54" spans="2:4">
      <c r="B54" s="212" t="s">
        <v>727</v>
      </c>
      <c r="C54" s="191">
        <v>38502144.189999998</v>
      </c>
      <c r="D54" s="191">
        <v>38410489.969999999</v>
      </c>
    </row>
    <row r="55" spans="2:4">
      <c r="B55" s="212" t="s">
        <v>846</v>
      </c>
      <c r="C55" s="191">
        <v>172938359.78999999</v>
      </c>
      <c r="D55" s="191">
        <v>172938359.78999999</v>
      </c>
    </row>
    <row r="56" spans="2:4">
      <c r="B56" s="212" t="s">
        <v>848</v>
      </c>
      <c r="C56" s="191">
        <v>46898765.590000004</v>
      </c>
      <c r="D56" s="191">
        <v>46898765.590000004</v>
      </c>
    </row>
    <row r="57" spans="2:4">
      <c r="B57" s="212" t="s">
        <v>690</v>
      </c>
      <c r="C57" s="191">
        <v>136150006.81</v>
      </c>
      <c r="D57" s="191">
        <v>134397642.56999999</v>
      </c>
    </row>
    <row r="58" spans="2:4">
      <c r="B58" s="212" t="s">
        <v>770</v>
      </c>
      <c r="C58" s="191">
        <v>119876795.31</v>
      </c>
      <c r="D58" s="191">
        <v>119876793.88</v>
      </c>
    </row>
    <row r="59" spans="2:4">
      <c r="B59" s="212" t="s">
        <v>640</v>
      </c>
      <c r="C59" s="191">
        <v>312700356.51999998</v>
      </c>
      <c r="D59" s="191">
        <v>309350570.52000004</v>
      </c>
    </row>
    <row r="60" spans="2:4">
      <c r="B60" s="212" t="s">
        <v>1074</v>
      </c>
      <c r="C60" s="191">
        <v>53601258.170000002</v>
      </c>
      <c r="D60" s="191">
        <v>52783938</v>
      </c>
    </row>
    <row r="61" spans="2:4">
      <c r="B61" s="212" t="s">
        <v>890</v>
      </c>
      <c r="C61" s="191">
        <v>13755537.970000001</v>
      </c>
      <c r="D61" s="191">
        <v>13755537.970000001</v>
      </c>
    </row>
    <row r="62" spans="2:4">
      <c r="B62" s="212" t="s">
        <v>631</v>
      </c>
      <c r="C62" s="191">
        <v>753162408.88</v>
      </c>
      <c r="D62" s="191">
        <v>693384097.64999998</v>
      </c>
    </row>
    <row r="63" spans="2:4">
      <c r="B63" s="212" t="s">
        <v>1091</v>
      </c>
      <c r="C63" s="191">
        <v>1677973</v>
      </c>
      <c r="D63" s="191">
        <v>1677971.01</v>
      </c>
    </row>
    <row r="64" spans="2:4">
      <c r="B64" s="212" t="s">
        <v>1110</v>
      </c>
      <c r="C64" s="191">
        <v>1345487120.04</v>
      </c>
      <c r="D64" s="191">
        <v>1345487115.8299999</v>
      </c>
    </row>
    <row r="65" spans="2:4">
      <c r="B65" s="212" t="s">
        <v>1098</v>
      </c>
      <c r="C65" s="191">
        <v>13437943.699999999</v>
      </c>
      <c r="D65" s="191">
        <v>13437943.35</v>
      </c>
    </row>
    <row r="66" spans="2:4">
      <c r="B66" s="212" t="s">
        <v>1093</v>
      </c>
      <c r="C66" s="191">
        <v>86015148.129999995</v>
      </c>
      <c r="D66" s="191">
        <v>86015147.930000007</v>
      </c>
    </row>
    <row r="67" spans="2:4">
      <c r="B67" s="212" t="s">
        <v>1089</v>
      </c>
      <c r="C67" s="191">
        <v>121276293.76000001</v>
      </c>
      <c r="D67" s="191">
        <v>119054730.34</v>
      </c>
    </row>
    <row r="68" spans="2:4">
      <c r="B68" s="212" t="s">
        <v>1096</v>
      </c>
      <c r="C68" s="191">
        <v>149114801.40000001</v>
      </c>
      <c r="D68" s="191">
        <v>142038724.52000001</v>
      </c>
    </row>
    <row r="69" spans="2:4">
      <c r="B69" s="212" t="s">
        <v>1112</v>
      </c>
      <c r="C69" s="191">
        <v>616558042</v>
      </c>
      <c r="D69" s="191">
        <v>613078527.31999993</v>
      </c>
    </row>
    <row r="70" spans="2:4">
      <c r="B70" s="212" t="s">
        <v>1065</v>
      </c>
      <c r="C70" s="191">
        <v>50000000</v>
      </c>
      <c r="D70" s="191">
        <v>50000000</v>
      </c>
    </row>
    <row r="71" spans="2:4">
      <c r="B71" s="212" t="s">
        <v>1057</v>
      </c>
      <c r="C71" s="191">
        <v>483578003.42000002</v>
      </c>
      <c r="D71" s="191">
        <v>401196360.92000002</v>
      </c>
    </row>
    <row r="72" spans="2:4">
      <c r="B72" s="212" t="s">
        <v>1113</v>
      </c>
      <c r="C72" s="191">
        <v>276915084.81</v>
      </c>
      <c r="D72" s="191">
        <v>276591758.11000001</v>
      </c>
    </row>
    <row r="73" spans="2:4">
      <c r="B73" s="212" t="s">
        <v>1104</v>
      </c>
      <c r="C73" s="191">
        <v>57942734.57</v>
      </c>
      <c r="D73" s="191">
        <v>57941734.380000003</v>
      </c>
    </row>
    <row r="74" spans="2:4">
      <c r="B74" s="212" t="s">
        <v>1086</v>
      </c>
      <c r="C74" s="191">
        <v>25319641.039999999</v>
      </c>
      <c r="D74" s="191">
        <v>25011208.079999998</v>
      </c>
    </row>
    <row r="75" spans="2:4">
      <c r="B75" s="212" t="s">
        <v>1100</v>
      </c>
      <c r="C75" s="191">
        <v>118534555.02</v>
      </c>
      <c r="D75" s="191">
        <v>118534223.40000001</v>
      </c>
    </row>
    <row r="76" spans="2:4">
      <c r="B76" s="212" t="s">
        <v>1115</v>
      </c>
      <c r="C76" s="191">
        <v>80217045</v>
      </c>
      <c r="D76" s="191">
        <v>80217041.730000004</v>
      </c>
    </row>
    <row r="77" spans="2:4">
      <c r="B77" s="212" t="s">
        <v>1078</v>
      </c>
      <c r="C77" s="191">
        <v>10902653.4</v>
      </c>
      <c r="D77" s="191">
        <v>10902653</v>
      </c>
    </row>
    <row r="78" spans="2:4">
      <c r="B78" s="212" t="s">
        <v>1069</v>
      </c>
      <c r="C78" s="191">
        <v>55512622.420000002</v>
      </c>
      <c r="D78" s="191">
        <v>55512621.859999999</v>
      </c>
    </row>
    <row r="79" spans="2:4">
      <c r="B79" s="212" t="s">
        <v>1076</v>
      </c>
      <c r="C79" s="191">
        <v>106130534.56</v>
      </c>
      <c r="D79" s="191">
        <v>106130533.8</v>
      </c>
    </row>
    <row r="80" spans="2:4">
      <c r="B80" s="212" t="s">
        <v>1116</v>
      </c>
      <c r="C80" s="191">
        <v>147283438.71000001</v>
      </c>
      <c r="D80" s="191">
        <v>147283432.38999999</v>
      </c>
    </row>
    <row r="81" spans="2:4">
      <c r="B81" s="212" t="s">
        <v>1067</v>
      </c>
      <c r="C81" s="191">
        <v>102508039.73</v>
      </c>
      <c r="D81" s="191">
        <v>100232298.8</v>
      </c>
    </row>
    <row r="82" spans="2:4">
      <c r="B82" s="212" t="s">
        <v>1118</v>
      </c>
      <c r="C82" s="191">
        <v>198732674.94</v>
      </c>
      <c r="D82" s="191">
        <v>196732666.23000002</v>
      </c>
    </row>
    <row r="83" spans="2:4">
      <c r="B83" s="212" t="s">
        <v>1109</v>
      </c>
      <c r="C83" s="191">
        <v>2308864977.9299998</v>
      </c>
      <c r="D83" s="191">
        <v>1986986465.6899998</v>
      </c>
    </row>
    <row r="84" spans="2:4">
      <c r="B84" s="212" t="s">
        <v>2574</v>
      </c>
      <c r="C84" s="191">
        <v>37754526</v>
      </c>
      <c r="D84" s="191">
        <v>37754526</v>
      </c>
    </row>
    <row r="85" spans="2:4">
      <c r="B85" s="212" t="s">
        <v>2618</v>
      </c>
      <c r="C85" s="191">
        <v>53233723.469999999</v>
      </c>
      <c r="D85" s="191">
        <v>53233723.469999999</v>
      </c>
    </row>
    <row r="86" spans="2:4">
      <c r="B86" s="212" t="s">
        <v>2675</v>
      </c>
      <c r="C86" s="191">
        <v>60892223.140000001</v>
      </c>
      <c r="D86" s="191">
        <v>60892223.140000001</v>
      </c>
    </row>
    <row r="87" spans="2:4">
      <c r="B87" s="212" t="s">
        <v>2656</v>
      </c>
      <c r="C87" s="191">
        <v>108369312</v>
      </c>
      <c r="D87" s="191">
        <v>98470519</v>
      </c>
    </row>
    <row r="88" spans="2:4">
      <c r="B88" s="212" t="s">
        <v>2658</v>
      </c>
      <c r="C88" s="191">
        <v>72695351.530000001</v>
      </c>
      <c r="D88" s="191">
        <v>71534995.530000001</v>
      </c>
    </row>
    <row r="89" spans="2:4">
      <c r="B89" s="212" t="s">
        <v>2660</v>
      </c>
      <c r="C89" s="191">
        <v>69236555</v>
      </c>
      <c r="D89" s="191">
        <v>47236555</v>
      </c>
    </row>
    <row r="90" spans="2:4">
      <c r="B90" s="212" t="s">
        <v>2582</v>
      </c>
      <c r="C90" s="191">
        <v>49602450</v>
      </c>
      <c r="D90" s="191">
        <v>40000000</v>
      </c>
    </row>
    <row r="91" spans="2:4">
      <c r="B91" s="212" t="s">
        <v>2751</v>
      </c>
      <c r="C91" s="191">
        <v>50427416</v>
      </c>
      <c r="D91" s="191">
        <v>50427416</v>
      </c>
    </row>
    <row r="92" spans="2:4">
      <c r="B92" s="212" t="s">
        <v>2661</v>
      </c>
      <c r="C92" s="191">
        <v>113070289</v>
      </c>
      <c r="D92" s="191">
        <v>107375850.41</v>
      </c>
    </row>
    <row r="93" spans="2:4">
      <c r="B93" s="212" t="s">
        <v>2778</v>
      </c>
      <c r="C93" s="191">
        <v>114000000</v>
      </c>
      <c r="D93" s="191">
        <v>108713359.47</v>
      </c>
    </row>
    <row r="94" spans="2:4">
      <c r="B94" s="212" t="s">
        <v>2663</v>
      </c>
      <c r="C94" s="191">
        <v>15169538</v>
      </c>
      <c r="D94" s="191">
        <v>12986969.74</v>
      </c>
    </row>
    <row r="95" spans="2:4">
      <c r="B95" s="212" t="s">
        <v>2779</v>
      </c>
      <c r="C95" s="191">
        <v>32242984</v>
      </c>
      <c r="D95" s="191">
        <v>29272187.280000001</v>
      </c>
    </row>
    <row r="96" spans="2:4">
      <c r="B96" s="212" t="s">
        <v>2795</v>
      </c>
      <c r="C96" s="191">
        <v>48053543.770000003</v>
      </c>
      <c r="D96" s="191">
        <v>45186855.859999999</v>
      </c>
    </row>
    <row r="97" spans="2:4">
      <c r="B97" s="212" t="s">
        <v>2629</v>
      </c>
      <c r="C97" s="191">
        <v>2902505.54</v>
      </c>
      <c r="D97" s="191">
        <v>0</v>
      </c>
    </row>
    <row r="98" spans="2:4">
      <c r="B98" s="212" t="s">
        <v>2614</v>
      </c>
      <c r="C98" s="191">
        <v>13415181.189999999</v>
      </c>
      <c r="D98" s="191">
        <v>13415181.189999999</v>
      </c>
    </row>
    <row r="99" spans="2:4">
      <c r="B99" s="212" t="s">
        <v>2649</v>
      </c>
      <c r="C99" s="191">
        <v>41000000</v>
      </c>
      <c r="D99" s="191">
        <v>41000000</v>
      </c>
    </row>
    <row r="100" spans="2:4">
      <c r="B100" s="212" t="s">
        <v>2616</v>
      </c>
      <c r="C100" s="191">
        <v>41289974</v>
      </c>
      <c r="D100" s="191">
        <v>37227389.609999999</v>
      </c>
    </row>
    <row r="101" spans="2:4">
      <c r="B101" s="212" t="s">
        <v>2650</v>
      </c>
      <c r="C101" s="191">
        <v>24000000</v>
      </c>
      <c r="D101" s="191">
        <v>24000000</v>
      </c>
    </row>
    <row r="102" spans="2:4">
      <c r="B102" s="212" t="s">
        <v>3056</v>
      </c>
      <c r="C102" s="191">
        <v>33660634.649999999</v>
      </c>
      <c r="D102" s="191">
        <v>33660634</v>
      </c>
    </row>
    <row r="103" spans="2:4">
      <c r="B103" s="212" t="s">
        <v>2768</v>
      </c>
      <c r="C103" s="191">
        <v>29312823</v>
      </c>
      <c r="D103" s="191">
        <v>29312822.010000002</v>
      </c>
    </row>
    <row r="104" spans="2:4">
      <c r="B104" s="212" t="s">
        <v>2652</v>
      </c>
      <c r="C104" s="191">
        <v>65973892</v>
      </c>
      <c r="D104" s="191">
        <v>65465440.479999997</v>
      </c>
    </row>
    <row r="105" spans="2:4">
      <c r="B105" s="212" t="s">
        <v>2643</v>
      </c>
      <c r="C105" s="191">
        <v>385671723.45999998</v>
      </c>
      <c r="D105" s="191">
        <v>384669722.01999998</v>
      </c>
    </row>
    <row r="106" spans="2:4">
      <c r="B106" s="212" t="s">
        <v>2644</v>
      </c>
      <c r="C106" s="191">
        <v>173171148.03</v>
      </c>
      <c r="D106" s="191">
        <v>170514907.68000001</v>
      </c>
    </row>
    <row r="107" spans="2:4">
      <c r="B107" s="212" t="s">
        <v>2591</v>
      </c>
      <c r="C107" s="191">
        <v>28208608.390000001</v>
      </c>
      <c r="D107" s="191">
        <v>28208608.390000001</v>
      </c>
    </row>
    <row r="108" spans="2:4">
      <c r="B108" s="212" t="s">
        <v>2770</v>
      </c>
      <c r="C108" s="191">
        <v>31441154.539999999</v>
      </c>
      <c r="D108" s="191">
        <v>31441154.539999999</v>
      </c>
    </row>
    <row r="109" spans="2:4">
      <c r="B109" s="212" t="s">
        <v>2771</v>
      </c>
      <c r="C109" s="191">
        <v>55775779</v>
      </c>
      <c r="D109" s="191">
        <v>55000000</v>
      </c>
    </row>
    <row r="110" spans="2:4">
      <c r="B110" s="212" t="s">
        <v>2654</v>
      </c>
      <c r="C110" s="191">
        <v>26274789.890000001</v>
      </c>
      <c r="D110" s="191">
        <v>26274789.890000001</v>
      </c>
    </row>
    <row r="111" spans="2:4">
      <c r="B111" s="212" t="s">
        <v>2753</v>
      </c>
      <c r="C111" s="191">
        <v>39186252.890000001</v>
      </c>
      <c r="D111" s="191">
        <v>39186252.890000001</v>
      </c>
    </row>
    <row r="112" spans="2:4">
      <c r="B112" s="212" t="s">
        <v>2585</v>
      </c>
      <c r="C112" s="191">
        <v>119701443</v>
      </c>
      <c r="D112" s="191">
        <v>119701443</v>
      </c>
    </row>
    <row r="113" spans="2:4">
      <c r="B113" s="212" t="s">
        <v>2587</v>
      </c>
      <c r="C113" s="191">
        <v>227331861.34999999</v>
      </c>
      <c r="D113" s="191">
        <v>208235925.13999999</v>
      </c>
    </row>
    <row r="114" spans="2:4">
      <c r="B114" s="212" t="s">
        <v>2662</v>
      </c>
      <c r="C114" s="191">
        <v>281272187.27999997</v>
      </c>
      <c r="D114" s="191">
        <v>270226722.56999999</v>
      </c>
    </row>
    <row r="115" spans="2:4">
      <c r="B115" s="212" t="s">
        <v>2747</v>
      </c>
      <c r="C115" s="191">
        <v>10051586</v>
      </c>
      <c r="D115" s="191">
        <v>10051584.199999999</v>
      </c>
    </row>
    <row r="116" spans="2:4">
      <c r="B116" s="212" t="s">
        <v>3116</v>
      </c>
      <c r="C116" s="191">
        <v>1082084656.9400001</v>
      </c>
      <c r="D116" s="191">
        <v>1082084656.9400001</v>
      </c>
    </row>
    <row r="117" spans="2:4">
      <c r="B117" s="211" t="s">
        <v>3607</v>
      </c>
      <c r="C117" s="199">
        <v>2446490293.1499996</v>
      </c>
      <c r="D117" s="199">
        <v>2287108178.0199995</v>
      </c>
    </row>
    <row r="118" spans="2:4">
      <c r="B118" s="212" t="s">
        <v>697</v>
      </c>
      <c r="C118" s="191">
        <v>266924973</v>
      </c>
      <c r="D118" s="191">
        <v>266924973</v>
      </c>
    </row>
    <row r="119" spans="2:4">
      <c r="B119" s="212" t="s">
        <v>931</v>
      </c>
      <c r="C119" s="191">
        <v>106110201</v>
      </c>
      <c r="D119" s="191">
        <v>106110200.62</v>
      </c>
    </row>
    <row r="120" spans="2:4">
      <c r="B120" s="212" t="s">
        <v>698</v>
      </c>
      <c r="C120" s="191">
        <v>102035793</v>
      </c>
      <c r="D120" s="191">
        <v>102035793</v>
      </c>
    </row>
    <row r="121" spans="2:4">
      <c r="B121" s="212" t="s">
        <v>761</v>
      </c>
      <c r="C121" s="191">
        <v>25000000</v>
      </c>
      <c r="D121" s="191">
        <v>21356510</v>
      </c>
    </row>
    <row r="122" spans="2:4">
      <c r="B122" s="212" t="s">
        <v>916</v>
      </c>
      <c r="C122" s="191">
        <v>204992952</v>
      </c>
      <c r="D122" s="191">
        <v>199135862.37</v>
      </c>
    </row>
    <row r="123" spans="2:4">
      <c r="B123" s="212" t="s">
        <v>1106</v>
      </c>
      <c r="C123" s="191">
        <v>324258309</v>
      </c>
      <c r="D123" s="191">
        <v>324258309</v>
      </c>
    </row>
    <row r="124" spans="2:4">
      <c r="B124" s="212" t="s">
        <v>1019</v>
      </c>
      <c r="C124" s="191">
        <v>9603433</v>
      </c>
      <c r="D124" s="191">
        <v>9603433</v>
      </c>
    </row>
    <row r="125" spans="2:4">
      <c r="B125" s="212" t="s">
        <v>4210</v>
      </c>
      <c r="C125" s="191">
        <v>300000000</v>
      </c>
      <c r="D125" s="191">
        <v>300000000</v>
      </c>
    </row>
    <row r="126" spans="2:4">
      <c r="B126" s="212" t="s">
        <v>2932</v>
      </c>
      <c r="C126" s="191">
        <v>13095510</v>
      </c>
      <c r="D126" s="191">
        <v>13095509.050000001</v>
      </c>
    </row>
    <row r="127" spans="2:4">
      <c r="B127" s="212" t="s">
        <v>3110</v>
      </c>
      <c r="C127" s="191">
        <v>62951107.869999997</v>
      </c>
      <c r="D127" s="191">
        <v>62951107.869999997</v>
      </c>
    </row>
    <row r="128" spans="2:4">
      <c r="B128" s="212" t="s">
        <v>3114</v>
      </c>
      <c r="C128" s="191">
        <v>231236955.62</v>
      </c>
      <c r="D128" s="191">
        <v>231236955.62</v>
      </c>
    </row>
    <row r="129" spans="2:4">
      <c r="B129" s="212" t="s">
        <v>3108</v>
      </c>
      <c r="C129" s="191">
        <v>491967368</v>
      </c>
      <c r="D129" s="191">
        <v>352972102.51999998</v>
      </c>
    </row>
    <row r="130" spans="2:4">
      <c r="B130" s="212" t="s">
        <v>3103</v>
      </c>
      <c r="C130" s="191">
        <v>14422574.66</v>
      </c>
      <c r="D130" s="191">
        <v>14422574.66</v>
      </c>
    </row>
    <row r="131" spans="2:4">
      <c r="B131" s="212" t="s">
        <v>1033</v>
      </c>
      <c r="C131" s="191">
        <v>18891116</v>
      </c>
      <c r="D131" s="191">
        <v>8004847.3099999996</v>
      </c>
    </row>
    <row r="132" spans="2:4">
      <c r="B132" s="212" t="s">
        <v>1038</v>
      </c>
      <c r="C132" s="191">
        <v>275000000</v>
      </c>
      <c r="D132" s="191">
        <v>275000000</v>
      </c>
    </row>
    <row r="133" spans="2:4">
      <c r="B133" s="211" t="s">
        <v>3608</v>
      </c>
      <c r="C133" s="199">
        <v>259864501</v>
      </c>
      <c r="D133" s="199">
        <v>198922166.72000003</v>
      </c>
    </row>
    <row r="134" spans="2:4">
      <c r="B134" s="212" t="s">
        <v>1010</v>
      </c>
      <c r="C134" s="191">
        <v>7853337</v>
      </c>
      <c r="D134" s="191">
        <v>7853337</v>
      </c>
    </row>
    <row r="135" spans="2:4">
      <c r="B135" s="212" t="s">
        <v>1012</v>
      </c>
      <c r="C135" s="191">
        <v>13329593</v>
      </c>
      <c r="D135" s="191">
        <v>13329593</v>
      </c>
    </row>
    <row r="136" spans="2:4">
      <c r="B136" s="212" t="s">
        <v>1014</v>
      </c>
      <c r="C136" s="191">
        <v>19343374</v>
      </c>
      <c r="D136" s="191">
        <v>19343374</v>
      </c>
    </row>
    <row r="137" spans="2:4">
      <c r="B137" s="212" t="s">
        <v>1015</v>
      </c>
      <c r="C137" s="191">
        <v>5830571</v>
      </c>
      <c r="D137" s="191">
        <v>5830571</v>
      </c>
    </row>
    <row r="138" spans="2:4">
      <c r="B138" s="212" t="s">
        <v>4203</v>
      </c>
      <c r="C138" s="191">
        <v>100000000</v>
      </c>
      <c r="D138" s="191">
        <v>100000000</v>
      </c>
    </row>
    <row r="139" spans="2:4">
      <c r="B139" s="212" t="s">
        <v>2803</v>
      </c>
      <c r="C139" s="191">
        <v>25000000</v>
      </c>
      <c r="D139" s="191">
        <v>18607145.149999999</v>
      </c>
    </row>
    <row r="140" spans="2:4">
      <c r="B140" s="212" t="s">
        <v>4214</v>
      </c>
      <c r="C140" s="191">
        <v>8507626</v>
      </c>
      <c r="D140" s="191">
        <v>8507625.2400000002</v>
      </c>
    </row>
    <row r="141" spans="2:4">
      <c r="B141" s="212" t="s">
        <v>2935</v>
      </c>
      <c r="C141" s="191">
        <v>20000000</v>
      </c>
      <c r="D141" s="191">
        <v>0</v>
      </c>
    </row>
    <row r="142" spans="2:4">
      <c r="B142" s="212" t="s">
        <v>4211</v>
      </c>
      <c r="C142" s="191">
        <v>60000000</v>
      </c>
      <c r="D142" s="191">
        <v>25450521.329999998</v>
      </c>
    </row>
    <row r="143" spans="2:4">
      <c r="B143" s="212" t="s">
        <v>3105</v>
      </c>
      <c r="C143" s="191">
        <v>0</v>
      </c>
      <c r="D143" s="191">
        <v>0</v>
      </c>
    </row>
    <row r="144" spans="2:4">
      <c r="B144" s="211" t="s">
        <v>3609</v>
      </c>
      <c r="C144" s="199">
        <v>613858297</v>
      </c>
      <c r="D144" s="199">
        <v>560935097.34000003</v>
      </c>
    </row>
    <row r="145" spans="2:4">
      <c r="B145" s="212" t="s">
        <v>1043</v>
      </c>
      <c r="C145" s="191">
        <v>7881779</v>
      </c>
      <c r="D145" s="191">
        <v>6305422.6500000004</v>
      </c>
    </row>
    <row r="146" spans="2:4">
      <c r="B146" s="212" t="s">
        <v>1910</v>
      </c>
      <c r="C146" s="191">
        <v>90242267</v>
      </c>
      <c r="D146" s="191">
        <v>90242266.400000006</v>
      </c>
    </row>
    <row r="147" spans="2:4">
      <c r="B147" s="212" t="s">
        <v>2996</v>
      </c>
      <c r="C147" s="191">
        <v>10000000</v>
      </c>
      <c r="D147" s="191">
        <v>10000000</v>
      </c>
    </row>
    <row r="148" spans="2:4">
      <c r="B148" s="212" t="s">
        <v>2915</v>
      </c>
      <c r="C148" s="191">
        <v>7000000</v>
      </c>
      <c r="D148" s="191">
        <v>0</v>
      </c>
    </row>
    <row r="149" spans="2:4">
      <c r="B149" s="212" t="s">
        <v>4206</v>
      </c>
      <c r="C149" s="191">
        <v>489</v>
      </c>
      <c r="D149" s="191">
        <v>0</v>
      </c>
    </row>
    <row r="150" spans="2:4">
      <c r="B150" s="212" t="s">
        <v>2917</v>
      </c>
      <c r="C150" s="191">
        <v>0</v>
      </c>
      <c r="D150" s="191">
        <v>0</v>
      </c>
    </row>
    <row r="151" spans="2:4">
      <c r="B151" s="212" t="s">
        <v>2796</v>
      </c>
      <c r="C151" s="191">
        <v>10000000</v>
      </c>
      <c r="D151" s="191">
        <v>10000000</v>
      </c>
    </row>
    <row r="152" spans="2:4">
      <c r="B152" s="212" t="s">
        <v>2962</v>
      </c>
      <c r="C152" s="191">
        <v>16696074</v>
      </c>
      <c r="D152" s="191">
        <v>16696073.539999999</v>
      </c>
    </row>
    <row r="153" spans="2:4">
      <c r="B153" s="212" t="s">
        <v>2998</v>
      </c>
      <c r="C153" s="191">
        <v>15000000</v>
      </c>
      <c r="D153" s="191">
        <v>15000000</v>
      </c>
    </row>
    <row r="154" spans="2:4">
      <c r="B154" s="212" t="s">
        <v>3019</v>
      </c>
      <c r="C154" s="191">
        <v>0</v>
      </c>
      <c r="D154" s="191">
        <v>0</v>
      </c>
    </row>
    <row r="155" spans="2:4">
      <c r="B155" s="212" t="s">
        <v>2825</v>
      </c>
      <c r="C155" s="191">
        <v>0</v>
      </c>
      <c r="D155" s="191">
        <v>0</v>
      </c>
    </row>
    <row r="156" spans="2:4">
      <c r="B156" s="212" t="s">
        <v>3054</v>
      </c>
      <c r="C156" s="191">
        <v>16283972</v>
      </c>
      <c r="D156" s="191">
        <v>16283971.310000001</v>
      </c>
    </row>
    <row r="157" spans="2:4">
      <c r="B157" s="212" t="s">
        <v>2999</v>
      </c>
      <c r="C157" s="191">
        <v>5412875</v>
      </c>
      <c r="D157" s="191">
        <v>5412874.0999999996</v>
      </c>
    </row>
    <row r="158" spans="2:4">
      <c r="B158" s="212" t="s">
        <v>2922</v>
      </c>
      <c r="C158" s="191">
        <v>0</v>
      </c>
      <c r="D158" s="191">
        <v>0</v>
      </c>
    </row>
    <row r="159" spans="2:4">
      <c r="B159" s="212" t="s">
        <v>2964</v>
      </c>
      <c r="C159" s="191">
        <v>11600000</v>
      </c>
      <c r="D159" s="191">
        <v>11600000</v>
      </c>
    </row>
    <row r="160" spans="2:4">
      <c r="B160" s="212" t="s">
        <v>2968</v>
      </c>
      <c r="C160" s="191">
        <v>12300000</v>
      </c>
      <c r="D160" s="191">
        <v>12300000</v>
      </c>
    </row>
    <row r="161" spans="2:4">
      <c r="B161" s="212" t="s">
        <v>2840</v>
      </c>
      <c r="C161" s="191">
        <v>5000000</v>
      </c>
      <c r="D161" s="191">
        <v>0</v>
      </c>
    </row>
    <row r="162" spans="2:4">
      <c r="B162" s="212" t="s">
        <v>2956</v>
      </c>
      <c r="C162" s="191">
        <v>0</v>
      </c>
      <c r="D162" s="191">
        <v>0</v>
      </c>
    </row>
    <row r="163" spans="2:4">
      <c r="B163" s="212" t="s">
        <v>2958</v>
      </c>
      <c r="C163" s="191">
        <v>12000000</v>
      </c>
      <c r="D163" s="191">
        <v>12000000</v>
      </c>
    </row>
    <row r="164" spans="2:4">
      <c r="B164" s="212" t="s">
        <v>2928</v>
      </c>
      <c r="C164" s="191">
        <v>20000000</v>
      </c>
      <c r="D164" s="191">
        <v>15094490.34</v>
      </c>
    </row>
    <row r="165" spans="2:4">
      <c r="B165" s="212" t="s">
        <v>3005</v>
      </c>
      <c r="C165" s="191">
        <v>25000000</v>
      </c>
      <c r="D165" s="191">
        <v>25000000</v>
      </c>
    </row>
    <row r="166" spans="2:4">
      <c r="B166" s="212" t="s">
        <v>3105</v>
      </c>
      <c r="C166" s="191">
        <v>0</v>
      </c>
      <c r="D166" s="191">
        <v>0</v>
      </c>
    </row>
    <row r="167" spans="2:4">
      <c r="B167" s="212" t="s">
        <v>3075</v>
      </c>
      <c r="C167" s="191">
        <v>34440841</v>
      </c>
      <c r="D167" s="191">
        <v>0</v>
      </c>
    </row>
    <row r="168" spans="2:4">
      <c r="B168" s="212" t="s">
        <v>3126</v>
      </c>
      <c r="C168" s="191">
        <v>270000000</v>
      </c>
      <c r="D168" s="191">
        <v>269999999</v>
      </c>
    </row>
    <row r="169" spans="2:4">
      <c r="B169" s="212" t="s">
        <v>3112</v>
      </c>
      <c r="C169" s="191">
        <v>45000000</v>
      </c>
      <c r="D169" s="191">
        <v>45000000</v>
      </c>
    </row>
    <row r="170" spans="2:4">
      <c r="B170" s="211" t="s">
        <v>3718</v>
      </c>
      <c r="C170" s="199">
        <v>15000000</v>
      </c>
      <c r="D170" s="199">
        <v>0</v>
      </c>
    </row>
    <row r="171" spans="2:4">
      <c r="B171" s="212" t="s">
        <v>3680</v>
      </c>
      <c r="C171" s="191">
        <v>15000000</v>
      </c>
      <c r="D171" s="191">
        <v>0</v>
      </c>
    </row>
    <row r="172" spans="2:4">
      <c r="B172" s="211" t="s">
        <v>3610</v>
      </c>
      <c r="C172" s="199">
        <v>1034910280.99</v>
      </c>
      <c r="D172" s="199">
        <v>771997859.33000004</v>
      </c>
    </row>
    <row r="173" spans="2:4">
      <c r="B173" s="212" t="s">
        <v>625</v>
      </c>
      <c r="C173" s="191">
        <v>50861077</v>
      </c>
      <c r="D173" s="191">
        <v>41431442.520000003</v>
      </c>
    </row>
    <row r="174" spans="2:4">
      <c r="B174" s="212" t="s">
        <v>3199</v>
      </c>
      <c r="C174" s="191">
        <v>539458884</v>
      </c>
      <c r="D174" s="191">
        <v>539458884</v>
      </c>
    </row>
    <row r="175" spans="2:4">
      <c r="B175" s="212" t="s">
        <v>664</v>
      </c>
      <c r="C175" s="191">
        <v>100000000</v>
      </c>
      <c r="D175" s="191">
        <v>4217527.25</v>
      </c>
    </row>
    <row r="176" spans="2:4">
      <c r="B176" s="212" t="s">
        <v>1908</v>
      </c>
      <c r="C176" s="191">
        <v>37249052</v>
      </c>
      <c r="D176" s="191">
        <v>37249052</v>
      </c>
    </row>
    <row r="177" spans="2:4">
      <c r="B177" s="212" t="s">
        <v>2127</v>
      </c>
      <c r="C177" s="191">
        <v>3788435</v>
      </c>
      <c r="D177" s="191">
        <v>3788434.01</v>
      </c>
    </row>
    <row r="178" spans="2:4">
      <c r="B178" s="212" t="s">
        <v>1904</v>
      </c>
      <c r="C178" s="191">
        <v>39321294</v>
      </c>
      <c r="D178" s="191">
        <v>38761938.630000003</v>
      </c>
    </row>
    <row r="179" spans="2:4">
      <c r="B179" s="212" t="s">
        <v>912</v>
      </c>
      <c r="C179" s="191">
        <v>5000000</v>
      </c>
      <c r="D179" s="191">
        <v>0</v>
      </c>
    </row>
    <row r="180" spans="2:4">
      <c r="B180" s="212" t="s">
        <v>985</v>
      </c>
      <c r="C180" s="191">
        <v>8607582</v>
      </c>
      <c r="D180" s="191">
        <v>8607582</v>
      </c>
    </row>
    <row r="181" spans="2:4">
      <c r="B181" s="212" t="s">
        <v>636</v>
      </c>
      <c r="C181" s="191">
        <v>93603888</v>
      </c>
      <c r="D181" s="191">
        <v>82635243.599999994</v>
      </c>
    </row>
    <row r="182" spans="2:4">
      <c r="B182" s="212" t="s">
        <v>2556</v>
      </c>
      <c r="C182" s="191">
        <v>2676046</v>
      </c>
      <c r="D182" s="191">
        <v>0</v>
      </c>
    </row>
    <row r="183" spans="2:4">
      <c r="B183" s="212" t="s">
        <v>3119</v>
      </c>
      <c r="C183" s="191">
        <v>3153003.25</v>
      </c>
      <c r="D183" s="191">
        <v>2522402.6</v>
      </c>
    </row>
    <row r="184" spans="2:4">
      <c r="B184" s="212" t="s">
        <v>3125</v>
      </c>
      <c r="C184" s="191">
        <v>5790644.7199999997</v>
      </c>
      <c r="D184" s="191">
        <v>4632515.78</v>
      </c>
    </row>
    <row r="185" spans="2:4">
      <c r="B185" s="212" t="s">
        <v>3095</v>
      </c>
      <c r="C185" s="191">
        <v>15943993</v>
      </c>
      <c r="D185" s="191">
        <v>0</v>
      </c>
    </row>
    <row r="186" spans="2:4">
      <c r="B186" s="212" t="s">
        <v>3700</v>
      </c>
      <c r="C186" s="191">
        <v>5500000</v>
      </c>
      <c r="D186" s="191">
        <v>0</v>
      </c>
    </row>
    <row r="187" spans="2:4">
      <c r="B187" s="212" t="s">
        <v>3127</v>
      </c>
      <c r="C187" s="191">
        <v>7462000</v>
      </c>
      <c r="D187" s="191">
        <v>2093380.71</v>
      </c>
    </row>
    <row r="188" spans="2:4">
      <c r="B188" s="212" t="s">
        <v>3128</v>
      </c>
      <c r="C188" s="191">
        <v>9462000</v>
      </c>
      <c r="D188" s="191">
        <v>0</v>
      </c>
    </row>
    <row r="189" spans="2:4">
      <c r="B189" s="212" t="s">
        <v>3092</v>
      </c>
      <c r="C189" s="191">
        <v>9462000</v>
      </c>
      <c r="D189" s="191">
        <v>2072397.35</v>
      </c>
    </row>
    <row r="190" spans="2:4">
      <c r="B190" s="212" t="s">
        <v>3129</v>
      </c>
      <c r="C190" s="191">
        <v>6774906</v>
      </c>
      <c r="D190" s="191">
        <v>1774905.47</v>
      </c>
    </row>
    <row r="191" spans="2:4">
      <c r="B191" s="212" t="s">
        <v>3118</v>
      </c>
      <c r="C191" s="191">
        <v>9462000</v>
      </c>
      <c r="D191" s="191">
        <v>0</v>
      </c>
    </row>
    <row r="192" spans="2:4">
      <c r="B192" s="212" t="s">
        <v>3097</v>
      </c>
      <c r="C192" s="191">
        <v>6462000</v>
      </c>
      <c r="D192" s="191">
        <v>1693855.6</v>
      </c>
    </row>
    <row r="193" spans="2:4">
      <c r="B193" s="212" t="s">
        <v>3121</v>
      </c>
      <c r="C193" s="191">
        <v>9462000</v>
      </c>
      <c r="D193" s="191">
        <v>0</v>
      </c>
    </row>
    <row r="194" spans="2:4">
      <c r="B194" s="212" t="s">
        <v>3123</v>
      </c>
      <c r="C194" s="191">
        <v>6462000</v>
      </c>
      <c r="D194" s="191">
        <v>0</v>
      </c>
    </row>
    <row r="195" spans="2:4">
      <c r="B195" s="212" t="s">
        <v>3124</v>
      </c>
      <c r="C195" s="191">
        <v>6462000</v>
      </c>
      <c r="D195" s="191">
        <v>0</v>
      </c>
    </row>
    <row r="196" spans="2:4">
      <c r="B196" s="212" t="s">
        <v>3099</v>
      </c>
      <c r="C196" s="191">
        <v>9462000</v>
      </c>
      <c r="D196" s="191">
        <v>0</v>
      </c>
    </row>
    <row r="197" spans="2:4">
      <c r="B197" s="212" t="s">
        <v>3093</v>
      </c>
      <c r="C197" s="191">
        <v>6462000</v>
      </c>
      <c r="D197" s="191">
        <v>0</v>
      </c>
    </row>
    <row r="198" spans="2:4">
      <c r="B198" s="212" t="s">
        <v>3101</v>
      </c>
      <c r="C198" s="191">
        <v>14340058.02</v>
      </c>
      <c r="D198" s="191">
        <v>0</v>
      </c>
    </row>
    <row r="199" spans="2:4">
      <c r="B199" s="212" t="s">
        <v>3647</v>
      </c>
      <c r="C199" s="191">
        <v>1900000</v>
      </c>
      <c r="D199" s="191">
        <v>0</v>
      </c>
    </row>
    <row r="200" spans="2:4">
      <c r="B200" s="212" t="s">
        <v>3666</v>
      </c>
      <c r="C200" s="191">
        <v>1500000</v>
      </c>
      <c r="D200" s="191">
        <v>0</v>
      </c>
    </row>
    <row r="201" spans="2:4">
      <c r="B201" s="212" t="s">
        <v>3646</v>
      </c>
      <c r="C201" s="191">
        <v>4500000</v>
      </c>
      <c r="D201" s="191">
        <v>0</v>
      </c>
    </row>
    <row r="202" spans="2:4">
      <c r="B202" s="212" t="s">
        <v>3671</v>
      </c>
      <c r="C202" s="191">
        <v>9521418</v>
      </c>
      <c r="D202" s="191">
        <v>1058297.81</v>
      </c>
    </row>
    <row r="203" spans="2:4">
      <c r="B203" s="212" t="s">
        <v>3694</v>
      </c>
      <c r="C203" s="191">
        <v>4000000</v>
      </c>
      <c r="D203" s="191">
        <v>0</v>
      </c>
    </row>
    <row r="204" spans="2:4">
      <c r="B204" s="212" t="s">
        <v>3692</v>
      </c>
      <c r="C204" s="191">
        <v>800000</v>
      </c>
      <c r="D204" s="191">
        <v>0</v>
      </c>
    </row>
    <row r="205" spans="2:4">
      <c r="B205" s="211" t="s">
        <v>3752</v>
      </c>
      <c r="C205" s="199">
        <v>1020000000</v>
      </c>
      <c r="D205" s="199">
        <v>752216333.75999999</v>
      </c>
    </row>
    <row r="206" spans="2:4">
      <c r="B206" s="212" t="s">
        <v>926</v>
      </c>
      <c r="C206" s="191">
        <v>765000000</v>
      </c>
      <c r="D206" s="191">
        <v>634669938.83000004</v>
      </c>
    </row>
    <row r="207" spans="2:4">
      <c r="B207" s="212" t="s">
        <v>927</v>
      </c>
      <c r="C207" s="191">
        <v>230000000</v>
      </c>
      <c r="D207" s="191">
        <v>117546394.92999999</v>
      </c>
    </row>
    <row r="208" spans="2:4">
      <c r="B208" s="212" t="s">
        <v>623</v>
      </c>
      <c r="C208" s="191">
        <v>25000000</v>
      </c>
      <c r="D208" s="191">
        <v>0</v>
      </c>
    </row>
    <row r="209" spans="2:4">
      <c r="B209" s="210" t="s">
        <v>74</v>
      </c>
      <c r="C209" s="191">
        <v>1661443133.3399999</v>
      </c>
      <c r="D209" s="191">
        <v>1236398312.27</v>
      </c>
    </row>
    <row r="210" spans="2:4">
      <c r="B210" s="211" t="s">
        <v>4327</v>
      </c>
      <c r="C210" s="199">
        <v>49215069.649999999</v>
      </c>
      <c r="D210" s="199">
        <v>0</v>
      </c>
    </row>
    <row r="211" spans="2:4">
      <c r="B211" s="212" t="s">
        <v>1052</v>
      </c>
      <c r="C211" s="191">
        <v>1534274</v>
      </c>
      <c r="D211" s="191">
        <v>0</v>
      </c>
    </row>
    <row r="212" spans="2:4">
      <c r="B212" s="212" t="s">
        <v>1027</v>
      </c>
      <c r="C212" s="191">
        <v>6365009.6500000004</v>
      </c>
      <c r="D212" s="191">
        <v>0</v>
      </c>
    </row>
    <row r="213" spans="2:4">
      <c r="B213" s="212" t="s">
        <v>923</v>
      </c>
      <c r="C213" s="191">
        <v>40000000</v>
      </c>
      <c r="D213" s="191">
        <v>0</v>
      </c>
    </row>
    <row r="214" spans="2:4">
      <c r="B214" s="212" t="s">
        <v>1053</v>
      </c>
      <c r="C214" s="191">
        <v>1315786</v>
      </c>
      <c r="D214" s="191">
        <v>0</v>
      </c>
    </row>
    <row r="215" spans="2:4">
      <c r="B215" s="211" t="s">
        <v>3611</v>
      </c>
      <c r="C215" s="199">
        <v>1612228063.6900001</v>
      </c>
      <c r="D215" s="199">
        <v>1236398312.27</v>
      </c>
    </row>
    <row r="216" spans="2:4">
      <c r="B216" s="212" t="s">
        <v>2509</v>
      </c>
      <c r="C216" s="191">
        <v>250000000</v>
      </c>
      <c r="D216" s="191">
        <v>250000000</v>
      </c>
    </row>
    <row r="217" spans="2:4">
      <c r="B217" s="212" t="s">
        <v>851</v>
      </c>
      <c r="C217" s="191">
        <v>52584823</v>
      </c>
      <c r="D217" s="191">
        <v>0</v>
      </c>
    </row>
    <row r="218" spans="2:4">
      <c r="B218" s="212" t="s">
        <v>728</v>
      </c>
      <c r="C218" s="191">
        <v>35497252</v>
      </c>
      <c r="D218" s="191">
        <v>0</v>
      </c>
    </row>
    <row r="219" spans="2:4">
      <c r="B219" s="212" t="s">
        <v>2114</v>
      </c>
      <c r="C219" s="191">
        <v>40110835</v>
      </c>
      <c r="D219" s="191">
        <v>0</v>
      </c>
    </row>
    <row r="220" spans="2:4">
      <c r="B220" s="212" t="s">
        <v>681</v>
      </c>
      <c r="C220" s="191">
        <v>8257495</v>
      </c>
      <c r="D220" s="191">
        <v>0</v>
      </c>
    </row>
    <row r="221" spans="2:4">
      <c r="B221" s="212" t="s">
        <v>756</v>
      </c>
      <c r="C221" s="191">
        <v>50586708.350000001</v>
      </c>
      <c r="D221" s="191">
        <v>0</v>
      </c>
    </row>
    <row r="222" spans="2:4">
      <c r="B222" s="212" t="s">
        <v>769</v>
      </c>
      <c r="C222" s="191">
        <v>31834950</v>
      </c>
      <c r="D222" s="191">
        <v>0</v>
      </c>
    </row>
    <row r="223" spans="2:4">
      <c r="B223" s="212" t="s">
        <v>878</v>
      </c>
      <c r="C223" s="191">
        <v>30570913</v>
      </c>
      <c r="D223" s="191">
        <v>0</v>
      </c>
    </row>
    <row r="224" spans="2:4">
      <c r="B224" s="212" t="s">
        <v>807</v>
      </c>
      <c r="C224" s="191">
        <v>495713872.26999998</v>
      </c>
      <c r="D224" s="191">
        <v>495713872.26999998</v>
      </c>
    </row>
    <row r="225" spans="2:4">
      <c r="B225" s="212" t="s">
        <v>635</v>
      </c>
      <c r="C225" s="191">
        <v>3220437.75</v>
      </c>
      <c r="D225" s="191">
        <v>0</v>
      </c>
    </row>
    <row r="226" spans="2:4">
      <c r="B226" s="212" t="s">
        <v>726</v>
      </c>
      <c r="C226" s="191">
        <v>60000000</v>
      </c>
      <c r="D226" s="191">
        <v>60000000</v>
      </c>
    </row>
    <row r="227" spans="2:4">
      <c r="B227" s="212" t="s">
        <v>1048</v>
      </c>
      <c r="C227" s="191">
        <v>2800000</v>
      </c>
      <c r="D227" s="191">
        <v>0</v>
      </c>
    </row>
    <row r="228" spans="2:4">
      <c r="B228" s="212" t="s">
        <v>3130</v>
      </c>
      <c r="C228" s="191">
        <v>7340136.3200000003</v>
      </c>
      <c r="D228" s="191">
        <v>0</v>
      </c>
    </row>
    <row r="229" spans="2:4">
      <c r="B229" s="212" t="s">
        <v>2823</v>
      </c>
      <c r="C229" s="191">
        <v>430684440</v>
      </c>
      <c r="D229" s="191">
        <v>430684440</v>
      </c>
    </row>
    <row r="230" spans="2:4">
      <c r="B230" s="212" t="s">
        <v>3221</v>
      </c>
      <c r="C230" s="191">
        <v>68990127</v>
      </c>
      <c r="D230" s="191">
        <v>0</v>
      </c>
    </row>
    <row r="231" spans="2:4">
      <c r="B231" s="212" t="s">
        <v>3225</v>
      </c>
      <c r="C231" s="191">
        <v>485331</v>
      </c>
      <c r="D231" s="191">
        <v>0</v>
      </c>
    </row>
    <row r="232" spans="2:4">
      <c r="B232" s="212" t="s">
        <v>3618</v>
      </c>
      <c r="C232" s="191">
        <v>43050743</v>
      </c>
      <c r="D232" s="191">
        <v>0</v>
      </c>
    </row>
    <row r="233" spans="2:4">
      <c r="B233" s="212" t="s">
        <v>3746</v>
      </c>
      <c r="C233" s="191">
        <v>500000</v>
      </c>
      <c r="D233" s="191">
        <v>0</v>
      </c>
    </row>
    <row r="234" spans="2:4">
      <c r="B234" s="223" t="s">
        <v>604</v>
      </c>
      <c r="C234" s="224">
        <v>43780119969.310005</v>
      </c>
      <c r="D234" s="224">
        <v>37223246002.369995</v>
      </c>
    </row>
    <row r="235" spans="2:4">
      <c r="B235" s="225" t="s">
        <v>26</v>
      </c>
      <c r="C235" s="226"/>
      <c r="D235" s="226"/>
    </row>
    <row r="236" spans="2:4" ht="24" customHeight="1">
      <c r="B236" s="270" t="s">
        <v>4328</v>
      </c>
      <c r="C236" s="270"/>
      <c r="D236" s="270"/>
    </row>
    <row r="237" spans="2:4" ht="22.9" customHeight="1">
      <c r="B237" s="227" t="s">
        <v>3612</v>
      </c>
      <c r="C237" s="227"/>
      <c r="D237" s="227"/>
    </row>
    <row r="238" spans="2:4">
      <c r="B238" s="225" t="s">
        <v>46</v>
      </c>
      <c r="C238" s="227"/>
      <c r="D238" s="227"/>
    </row>
    <row r="239" spans="2:4" ht="35.25" customHeight="1">
      <c r="B239" s="270" t="s">
        <v>3744</v>
      </c>
      <c r="C239" s="270"/>
      <c r="D239" s="270"/>
    </row>
    <row r="240" spans="2:4" ht="38.25" customHeight="1">
      <c r="B240" s="270" t="s">
        <v>4329</v>
      </c>
      <c r="C240" s="270"/>
      <c r="D240" s="270"/>
    </row>
  </sheetData>
  <mergeCells count="13">
    <mergeCell ref="B239:D239"/>
    <mergeCell ref="B240:D240"/>
    <mergeCell ref="A6:E6"/>
    <mergeCell ref="A1:E1"/>
    <mergeCell ref="A2:E2"/>
    <mergeCell ref="A3:E3"/>
    <mergeCell ref="A4:E4"/>
    <mergeCell ref="A5:E5"/>
    <mergeCell ref="A7:E7"/>
    <mergeCell ref="B11:B12"/>
    <mergeCell ref="C11:C12"/>
    <mergeCell ref="D11:D12"/>
    <mergeCell ref="B236:D23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7DA70-DE9F-47FB-B7ED-82A67E21AF32}">
  <dimension ref="A1:F38"/>
  <sheetViews>
    <sheetView showGridLines="0" zoomScale="81" zoomScaleNormal="80" workbookViewId="0">
      <selection activeCell="A44" sqref="A44"/>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29" t="s">
        <v>0</v>
      </c>
      <c r="B1" s="229"/>
      <c r="C1" s="229"/>
      <c r="D1" s="229"/>
      <c r="E1" s="229"/>
      <c r="F1" s="229"/>
    </row>
    <row r="2" spans="1:6" ht="21" customHeight="1">
      <c r="A2" s="230" t="s">
        <v>1</v>
      </c>
      <c r="B2" s="230"/>
      <c r="C2" s="230"/>
      <c r="D2" s="230"/>
      <c r="E2" s="230"/>
      <c r="F2" s="230"/>
    </row>
    <row r="3" spans="1:6" ht="15" customHeight="1">
      <c r="A3" s="243" t="s">
        <v>2</v>
      </c>
      <c r="B3" s="243"/>
      <c r="C3" s="243"/>
      <c r="D3" s="243"/>
      <c r="E3" s="243"/>
      <c r="F3" s="243"/>
    </row>
    <row r="5" spans="1:6" ht="18.75" customHeight="1">
      <c r="A5" s="245" t="s">
        <v>29</v>
      </c>
      <c r="B5" s="245"/>
      <c r="C5" s="245"/>
      <c r="D5" s="245"/>
      <c r="E5" s="245"/>
      <c r="F5" s="245"/>
    </row>
    <row r="6" spans="1:6" ht="18.75">
      <c r="A6" s="245" t="s">
        <v>3637</v>
      </c>
      <c r="B6" s="245"/>
      <c r="C6" s="245"/>
      <c r="D6" s="245"/>
      <c r="E6" s="245"/>
      <c r="F6" s="245"/>
    </row>
    <row r="7" spans="1:6" ht="18.75" customHeight="1">
      <c r="A7" s="275" t="s">
        <v>4318</v>
      </c>
      <c r="B7" s="275"/>
      <c r="C7" s="275"/>
      <c r="D7" s="275"/>
      <c r="E7" s="275"/>
      <c r="F7" s="275"/>
    </row>
    <row r="8" spans="1:6" ht="18.75" customHeight="1">
      <c r="A8" s="275" t="s">
        <v>4319</v>
      </c>
      <c r="B8" s="275"/>
      <c r="C8" s="275"/>
      <c r="D8" s="275"/>
      <c r="E8" s="275"/>
      <c r="F8" s="275"/>
    </row>
    <row r="9" spans="1:6" ht="15.75">
      <c r="A9" s="247" t="s">
        <v>3638</v>
      </c>
      <c r="B9" s="247"/>
      <c r="C9" s="247"/>
      <c r="D9" s="247"/>
      <c r="E9" s="247"/>
      <c r="F9" s="247"/>
    </row>
    <row r="15" spans="1:6">
      <c r="A15" t="s">
        <v>3639</v>
      </c>
      <c r="B15" t="s">
        <v>3640</v>
      </c>
      <c r="C15" t="s">
        <v>3734</v>
      </c>
      <c r="D15" t="s">
        <v>3641</v>
      </c>
    </row>
    <row r="16" spans="1:6">
      <c r="A16" s="194" t="s">
        <v>3642</v>
      </c>
      <c r="B16" s="45">
        <v>1532354614554</v>
      </c>
      <c r="C16" s="45">
        <v>1575108296516.5703</v>
      </c>
      <c r="D16" s="45">
        <v>1400283346970.6907</v>
      </c>
    </row>
    <row r="17" spans="1:4">
      <c r="A17" s="195" t="s">
        <v>14</v>
      </c>
      <c r="B17" s="45">
        <v>1418686514950</v>
      </c>
      <c r="C17" s="45">
        <v>1461440196912.5703</v>
      </c>
      <c r="D17" s="45">
        <v>1307237279704.9707</v>
      </c>
    </row>
    <row r="18" spans="1:4">
      <c r="A18" s="196" t="s">
        <v>15</v>
      </c>
      <c r="B18" s="45">
        <v>1217765874318</v>
      </c>
      <c r="C18" s="45">
        <v>1262854914379.22</v>
      </c>
      <c r="D18" s="45">
        <v>1156787715663.7808</v>
      </c>
    </row>
    <row r="19" spans="1:4">
      <c r="A19" s="197" t="s">
        <v>31</v>
      </c>
      <c r="B19" s="45">
        <v>486795809749</v>
      </c>
      <c r="C19" s="45">
        <v>501269021111.61987</v>
      </c>
      <c r="D19" s="45">
        <v>438884258753.83069</v>
      </c>
    </row>
    <row r="20" spans="1:4">
      <c r="A20" s="197" t="s">
        <v>32</v>
      </c>
      <c r="B20" s="45">
        <v>73535970561</v>
      </c>
      <c r="C20" s="45">
        <v>78577128127.320007</v>
      </c>
      <c r="D20" s="45">
        <v>72092856946.020004</v>
      </c>
    </row>
    <row r="21" spans="1:4">
      <c r="A21" s="197" t="s">
        <v>16</v>
      </c>
      <c r="B21" s="45">
        <v>263816794305</v>
      </c>
      <c r="C21" s="45">
        <v>263892108154</v>
      </c>
      <c r="D21" s="45">
        <v>242885170315.69998</v>
      </c>
    </row>
    <row r="22" spans="1:4">
      <c r="A22" s="197" t="s">
        <v>33</v>
      </c>
      <c r="B22" s="45">
        <v>14201850000</v>
      </c>
      <c r="C22" s="45">
        <v>21201850000</v>
      </c>
      <c r="D22" s="45">
        <v>20277480768.269997</v>
      </c>
    </row>
    <row r="23" spans="1:4">
      <c r="A23" s="197" t="s">
        <v>34</v>
      </c>
      <c r="B23" s="45">
        <v>379413090403</v>
      </c>
      <c r="C23" s="45">
        <v>397746173695.33002</v>
      </c>
      <c r="D23" s="45">
        <v>382547043037.8399</v>
      </c>
    </row>
    <row r="24" spans="1:4">
      <c r="A24" s="197" t="s">
        <v>35</v>
      </c>
      <c r="B24" s="45">
        <v>2359300</v>
      </c>
      <c r="C24" s="45">
        <v>168633290.94999999</v>
      </c>
      <c r="D24" s="45">
        <v>100905842.12</v>
      </c>
    </row>
    <row r="25" spans="1:4">
      <c r="A25" s="196" t="s">
        <v>17</v>
      </c>
      <c r="B25" s="45">
        <v>200920640632</v>
      </c>
      <c r="C25" s="45">
        <v>198585282533.35001</v>
      </c>
      <c r="D25" s="45">
        <v>150449564041.18991</v>
      </c>
    </row>
    <row r="26" spans="1:4">
      <c r="A26" s="197" t="s">
        <v>36</v>
      </c>
      <c r="B26" s="45">
        <v>75124304565</v>
      </c>
      <c r="C26" s="45">
        <v>58432128124.100014</v>
      </c>
      <c r="D26" s="45">
        <v>47763755195.910004</v>
      </c>
    </row>
    <row r="27" spans="1:4">
      <c r="A27" s="197" t="s">
        <v>37</v>
      </c>
      <c r="B27" s="45">
        <v>57840512900</v>
      </c>
      <c r="C27" s="45">
        <v>63199727429.309998</v>
      </c>
      <c r="D27" s="45">
        <v>44150653034.949913</v>
      </c>
    </row>
    <row r="28" spans="1:4">
      <c r="A28" s="197" t="s">
        <v>38</v>
      </c>
      <c r="B28" s="45">
        <v>9142603</v>
      </c>
      <c r="C28" s="45">
        <v>81780546.049999982</v>
      </c>
      <c r="D28" s="45">
        <v>51890815.979999989</v>
      </c>
    </row>
    <row r="29" spans="1:4">
      <c r="A29" s="197" t="s">
        <v>39</v>
      </c>
      <c r="B29" s="45">
        <v>2087679447</v>
      </c>
      <c r="C29" s="45">
        <v>2426381413.0900002</v>
      </c>
      <c r="D29" s="45">
        <v>1574889808.23</v>
      </c>
    </row>
    <row r="30" spans="1:4">
      <c r="A30" s="197" t="s">
        <v>40</v>
      </c>
      <c r="B30" s="45">
        <v>64412716842</v>
      </c>
      <c r="C30" s="45">
        <v>74266828729.800003</v>
      </c>
      <c r="D30" s="45">
        <v>56908375186.119995</v>
      </c>
    </row>
    <row r="31" spans="1:4">
      <c r="A31" s="197" t="s">
        <v>41</v>
      </c>
      <c r="B31" s="45">
        <v>1446284275</v>
      </c>
      <c r="C31" s="45">
        <v>178436290.99999988</v>
      </c>
      <c r="D31" s="45">
        <v>0</v>
      </c>
    </row>
    <row r="32" spans="1:4">
      <c r="A32" s="195" t="s">
        <v>3643</v>
      </c>
      <c r="B32" s="45">
        <v>113668099604</v>
      </c>
      <c r="C32" s="45">
        <v>113668099604</v>
      </c>
      <c r="D32" s="45">
        <v>93046067265.720016</v>
      </c>
    </row>
    <row r="33" spans="1:4">
      <c r="A33" s="196" t="s">
        <v>25</v>
      </c>
      <c r="B33" s="45">
        <v>113668099604</v>
      </c>
      <c r="C33" s="45">
        <v>113668099604</v>
      </c>
      <c r="D33" s="45">
        <v>93046067265.720016</v>
      </c>
    </row>
    <row r="34" spans="1:4">
      <c r="A34" s="197" t="s">
        <v>43</v>
      </c>
      <c r="B34" s="45">
        <v>4281932616</v>
      </c>
      <c r="C34" s="45">
        <v>4286969629</v>
      </c>
      <c r="D34" s="45">
        <v>3236443934.6399999</v>
      </c>
    </row>
    <row r="35" spans="1:4">
      <c r="A35" s="197" t="s">
        <v>44</v>
      </c>
      <c r="B35" s="45">
        <v>109386166988</v>
      </c>
      <c r="C35" s="45">
        <v>107951129975</v>
      </c>
      <c r="D35" s="45">
        <v>88410245435.88002</v>
      </c>
    </row>
    <row r="36" spans="1:4">
      <c r="A36" s="197" t="s">
        <v>3644</v>
      </c>
      <c r="B36" s="45">
        <v>0</v>
      </c>
      <c r="C36" s="45">
        <v>0</v>
      </c>
      <c r="D36" s="45">
        <v>0</v>
      </c>
    </row>
    <row r="37" spans="1:4">
      <c r="A37" s="197" t="s">
        <v>3720</v>
      </c>
      <c r="B37" s="45">
        <v>0</v>
      </c>
      <c r="C37" s="45">
        <v>1430000000</v>
      </c>
      <c r="D37" s="45">
        <v>1399377895.2</v>
      </c>
    </row>
    <row r="38" spans="1:4">
      <c r="A38" s="194" t="s">
        <v>604</v>
      </c>
      <c r="B38" s="45">
        <v>1532354614554</v>
      </c>
      <c r="C38" s="45">
        <v>1575108296516.5703</v>
      </c>
      <c r="D38" s="45">
        <v>1400283346970.6907</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H24" sqref="H24"/>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29" t="s">
        <v>0</v>
      </c>
      <c r="B1" s="229"/>
      <c r="C1" s="229"/>
      <c r="D1" s="229"/>
      <c r="E1" s="229"/>
      <c r="F1" s="229"/>
      <c r="G1" s="3"/>
      <c r="H1" s="3"/>
    </row>
    <row r="2" spans="1:9" ht="21" customHeight="1">
      <c r="A2" s="230" t="s">
        <v>1</v>
      </c>
      <c r="B2" s="230"/>
      <c r="C2" s="230"/>
      <c r="D2" s="230"/>
      <c r="E2" s="230"/>
      <c r="F2" s="230"/>
      <c r="G2" s="2"/>
      <c r="H2" s="2"/>
    </row>
    <row r="3" spans="1:9" ht="15" customHeight="1">
      <c r="A3" s="243" t="s">
        <v>2</v>
      </c>
      <c r="B3" s="243"/>
      <c r="C3" s="243"/>
      <c r="D3" s="243"/>
      <c r="E3" s="243"/>
      <c r="F3" s="243"/>
      <c r="G3" s="1"/>
      <c r="H3" s="71"/>
    </row>
    <row r="5" spans="1:9" ht="18.75">
      <c r="A5" s="244" t="s">
        <v>29</v>
      </c>
      <c r="B5" s="244"/>
      <c r="C5" s="244"/>
      <c r="D5" s="244"/>
      <c r="E5" s="244"/>
      <c r="F5" s="244"/>
      <c r="G5" s="4"/>
      <c r="H5" s="50"/>
    </row>
    <row r="6" spans="1:9" ht="18.75" customHeight="1">
      <c r="A6" s="245" t="s">
        <v>30</v>
      </c>
      <c r="B6" s="245"/>
      <c r="C6" s="245"/>
      <c r="D6" s="245"/>
      <c r="E6" s="245"/>
      <c r="F6" s="245"/>
      <c r="G6" s="4"/>
      <c r="H6" s="4"/>
    </row>
    <row r="7" spans="1:9" ht="18.75">
      <c r="A7" s="241" t="s">
        <v>4317</v>
      </c>
      <c r="B7" s="241"/>
      <c r="C7" s="241"/>
      <c r="D7" s="241"/>
      <c r="E7" s="241"/>
      <c r="F7" s="241"/>
      <c r="G7" s="12"/>
      <c r="H7" s="51"/>
    </row>
    <row r="8" spans="1:9" ht="15.75">
      <c r="A8" s="247" t="s">
        <v>5</v>
      </c>
      <c r="B8" s="247"/>
      <c r="C8" s="247"/>
      <c r="D8" s="247"/>
      <c r="E8" s="247"/>
      <c r="F8" s="247"/>
      <c r="G8" s="12"/>
      <c r="H8" s="6"/>
    </row>
    <row r="9" spans="1:9">
      <c r="G9" s="12"/>
    </row>
    <row r="10" spans="1:9">
      <c r="G10" s="12"/>
      <c r="H10" s="12"/>
    </row>
    <row r="11" spans="1:9" ht="15" customHeight="1">
      <c r="B11" s="246" t="s">
        <v>6</v>
      </c>
      <c r="C11" s="47" t="s">
        <v>7</v>
      </c>
      <c r="D11" s="47" t="s">
        <v>3730</v>
      </c>
      <c r="E11" s="235" t="s">
        <v>8</v>
      </c>
      <c r="G11" s="12"/>
    </row>
    <row r="12" spans="1:9" ht="15" customHeight="1">
      <c r="B12" s="246"/>
      <c r="C12" s="49" t="s">
        <v>3741</v>
      </c>
      <c r="D12" s="49" t="s">
        <v>3738</v>
      </c>
      <c r="E12" s="235"/>
      <c r="F12" s="12"/>
      <c r="G12" s="12"/>
      <c r="H12" s="12"/>
      <c r="I12" s="12"/>
    </row>
    <row r="13" spans="1:9">
      <c r="B13" s="22" t="s">
        <v>14</v>
      </c>
      <c r="C13" s="20">
        <f>+C14+C21</f>
        <v>1418686.51495</v>
      </c>
      <c r="D13" s="20">
        <f>+D14+D21</f>
        <v>1461440.1969125704</v>
      </c>
      <c r="E13" s="95">
        <f>E14+E21</f>
        <v>1307237.2797049705</v>
      </c>
      <c r="G13" s="12"/>
      <c r="H13" s="12"/>
      <c r="I13" s="12"/>
    </row>
    <row r="14" spans="1:9">
      <c r="B14" s="23" t="s">
        <v>15</v>
      </c>
      <c r="C14" s="203">
        <f>SUM(C15:C20)</f>
        <v>1217765.8743179999</v>
      </c>
      <c r="D14" s="203">
        <f>SUM(D15:D20)</f>
        <v>1262854.9143792202</v>
      </c>
      <c r="E14" s="204">
        <f>SUM(E15:E20)</f>
        <v>1156787.7156637807</v>
      </c>
      <c r="G14" s="12"/>
      <c r="H14" s="12"/>
      <c r="I14" s="12"/>
    </row>
    <row r="15" spans="1:9" ht="12.75" customHeight="1">
      <c r="B15" s="24" t="s">
        <v>31</v>
      </c>
      <c r="C15" s="21">
        <v>486795.80974900001</v>
      </c>
      <c r="D15" s="21">
        <v>501269.02111162024</v>
      </c>
      <c r="E15" s="205">
        <v>438884.2587538308</v>
      </c>
      <c r="F15" s="21"/>
      <c r="G15" s="12"/>
      <c r="H15" s="12"/>
      <c r="I15" s="12"/>
    </row>
    <row r="16" spans="1:9">
      <c r="B16" s="24" t="s">
        <v>32</v>
      </c>
      <c r="C16" s="21">
        <v>73535.970560999995</v>
      </c>
      <c r="D16" s="21">
        <v>78577.12812732</v>
      </c>
      <c r="E16" s="205">
        <v>72092.856946020009</v>
      </c>
      <c r="F16" s="108"/>
      <c r="G16" s="12"/>
      <c r="H16" s="12"/>
    </row>
    <row r="17" spans="2:10">
      <c r="B17" s="24" t="s">
        <v>16</v>
      </c>
      <c r="C17" s="21">
        <v>263816.79430499999</v>
      </c>
      <c r="D17" s="21">
        <v>263892.10815400002</v>
      </c>
      <c r="E17" s="205">
        <v>242885.17031569997</v>
      </c>
      <c r="F17" s="21"/>
      <c r="G17" s="12"/>
      <c r="H17" s="12"/>
    </row>
    <row r="18" spans="2:10">
      <c r="B18" s="24" t="s">
        <v>33</v>
      </c>
      <c r="C18" s="29">
        <v>14201.85</v>
      </c>
      <c r="D18" s="29">
        <v>21201.85</v>
      </c>
      <c r="E18" s="205">
        <v>20277.480768270001</v>
      </c>
      <c r="F18" s="69"/>
      <c r="G18" s="12"/>
      <c r="H18" s="12"/>
    </row>
    <row r="19" spans="2:10">
      <c r="B19" s="24" t="s">
        <v>34</v>
      </c>
      <c r="C19" s="21">
        <v>379413.09040300001</v>
      </c>
      <c r="D19" s="21">
        <v>397746.17369532998</v>
      </c>
      <c r="E19" s="205">
        <v>382547.04303783993</v>
      </c>
      <c r="F19" s="21"/>
      <c r="G19" s="12"/>
      <c r="H19" s="12"/>
    </row>
    <row r="20" spans="2:10">
      <c r="B20" s="24" t="s">
        <v>35</v>
      </c>
      <c r="C20" s="21">
        <v>2.3593000000000002</v>
      </c>
      <c r="D20" s="21">
        <v>168.63329094999997</v>
      </c>
      <c r="E20" s="205">
        <v>100.90584212</v>
      </c>
      <c r="F20" s="21"/>
      <c r="G20" s="12"/>
      <c r="H20" s="12"/>
      <c r="J20" s="12"/>
    </row>
    <row r="21" spans="2:10">
      <c r="B21" s="23" t="s">
        <v>17</v>
      </c>
      <c r="C21" s="203">
        <f>SUM(C22:C27)</f>
        <v>200920.640632</v>
      </c>
      <c r="D21" s="203">
        <f>SUM(D22:D27)</f>
        <v>198585.28253335005</v>
      </c>
      <c r="E21" s="204">
        <f>SUM(E22:E27)</f>
        <v>150449.56404118991</v>
      </c>
      <c r="F21" s="21"/>
      <c r="G21" s="12"/>
      <c r="H21" s="12"/>
      <c r="I21" s="12"/>
    </row>
    <row r="22" spans="2:10">
      <c r="B22" s="24" t="s">
        <v>36</v>
      </c>
      <c r="C22" s="21">
        <v>75124.304564999999</v>
      </c>
      <c r="D22" s="21">
        <v>58432.128124100018</v>
      </c>
      <c r="E22" s="205">
        <v>47763.755195910009</v>
      </c>
      <c r="F22" s="21"/>
      <c r="G22" s="12"/>
      <c r="H22" s="12"/>
      <c r="I22" s="43"/>
    </row>
    <row r="23" spans="2:10">
      <c r="B23" s="24" t="s">
        <v>37</v>
      </c>
      <c r="C23" s="21">
        <v>57840.512900000002</v>
      </c>
      <c r="D23" s="21">
        <v>63199.72742931002</v>
      </c>
      <c r="E23" s="205">
        <v>44150.653034949908</v>
      </c>
      <c r="F23" s="21"/>
      <c r="G23" s="12"/>
      <c r="H23" s="12"/>
    </row>
    <row r="24" spans="2:10">
      <c r="B24" s="24" t="s">
        <v>38</v>
      </c>
      <c r="C24" s="21">
        <v>9.1426029999999994</v>
      </c>
      <c r="D24" s="21">
        <v>81.780546049999998</v>
      </c>
      <c r="E24" s="205">
        <v>51.890815979999999</v>
      </c>
      <c r="F24" s="21"/>
      <c r="G24" s="12"/>
      <c r="H24" s="12"/>
    </row>
    <row r="25" spans="2:10">
      <c r="B25" s="24" t="s">
        <v>39</v>
      </c>
      <c r="C25" s="21">
        <v>2087.679447</v>
      </c>
      <c r="D25" s="21">
        <v>2426.38141309</v>
      </c>
      <c r="E25" s="205">
        <v>1574.88980823</v>
      </c>
      <c r="F25" s="21"/>
      <c r="G25" s="12"/>
      <c r="H25" s="12"/>
    </row>
    <row r="26" spans="2:10">
      <c r="B26" s="24" t="s">
        <v>40</v>
      </c>
      <c r="C26" s="21">
        <v>64412.716842000002</v>
      </c>
      <c r="D26" s="21">
        <v>74266.828729800007</v>
      </c>
      <c r="E26" s="205">
        <v>56908.375186119985</v>
      </c>
      <c r="F26" s="21"/>
      <c r="G26" s="12"/>
      <c r="H26" s="12"/>
    </row>
    <row r="27" spans="2:10">
      <c r="B27" s="24" t="s">
        <v>41</v>
      </c>
      <c r="C27" s="21">
        <v>1446.284275</v>
      </c>
      <c r="D27" s="21">
        <v>178.43629100000001</v>
      </c>
      <c r="E27" s="205">
        <v>0</v>
      </c>
      <c r="F27" s="21"/>
      <c r="G27" s="12"/>
      <c r="H27" s="12"/>
    </row>
    <row r="28" spans="2:10">
      <c r="B28" s="22" t="s">
        <v>42</v>
      </c>
      <c r="C28" s="20">
        <f>C29</f>
        <v>113668.099604</v>
      </c>
      <c r="D28" s="20">
        <f>D29</f>
        <v>113668.099604</v>
      </c>
      <c r="E28" s="95">
        <f>E29</f>
        <v>93046.06726571999</v>
      </c>
      <c r="F28" s="21"/>
      <c r="G28" s="12"/>
      <c r="H28" s="12"/>
    </row>
    <row r="29" spans="2:10">
      <c r="B29" s="23" t="s">
        <v>25</v>
      </c>
      <c r="C29" s="204">
        <f>SUM(C30:C32)</f>
        <v>113668.099604</v>
      </c>
      <c r="D29" s="204">
        <f>SUM(D30:D32)</f>
        <v>113668.099604</v>
      </c>
      <c r="E29" s="204">
        <f>SUM(E30:E32)</f>
        <v>93046.06726571999</v>
      </c>
      <c r="F29" s="21"/>
      <c r="G29" s="12"/>
      <c r="H29" s="12"/>
    </row>
    <row r="30" spans="2:10">
      <c r="B30" s="24" t="s">
        <v>43</v>
      </c>
      <c r="C30" s="21">
        <v>4281.9326160000001</v>
      </c>
      <c r="D30" s="21">
        <v>4286.9696290000002</v>
      </c>
      <c r="E30" s="205">
        <v>3236.44393464</v>
      </c>
      <c r="F30" s="21"/>
      <c r="G30" s="12"/>
      <c r="H30" s="12"/>
    </row>
    <row r="31" spans="2:10">
      <c r="B31" s="24" t="s">
        <v>44</v>
      </c>
      <c r="C31" s="21">
        <v>109386.166988</v>
      </c>
      <c r="D31" s="21">
        <v>107951.129975</v>
      </c>
      <c r="E31" s="205">
        <v>88410.245435879988</v>
      </c>
      <c r="F31" s="21"/>
      <c r="G31" s="12"/>
      <c r="H31" s="12"/>
    </row>
    <row r="32" spans="2:10">
      <c r="B32" s="24" t="s">
        <v>3720</v>
      </c>
      <c r="C32" s="205">
        <v>0</v>
      </c>
      <c r="D32" s="205">
        <v>1430</v>
      </c>
      <c r="E32" s="205">
        <v>1399.3778952</v>
      </c>
      <c r="H32" s="12"/>
    </row>
    <row r="33" spans="2:20" ht="15" customHeight="1">
      <c r="B33" s="34" t="s">
        <v>45</v>
      </c>
      <c r="C33" s="30">
        <f>C13+C28</f>
        <v>1532354.6145540001</v>
      </c>
      <c r="D33" s="30">
        <f>D13+D28</f>
        <v>1575108.2965165705</v>
      </c>
      <c r="E33" s="98">
        <f>E13+E28</f>
        <v>1400283.3469706904</v>
      </c>
      <c r="H33" s="12"/>
      <c r="I33" s="8"/>
      <c r="J33" s="8"/>
      <c r="K33" s="8"/>
      <c r="L33" s="8"/>
      <c r="M33" s="8"/>
      <c r="N33" s="8"/>
      <c r="O33" s="8"/>
    </row>
    <row r="34" spans="2:20" ht="15" customHeight="1">
      <c r="B34" s="15" t="s">
        <v>26</v>
      </c>
      <c r="C34" s="15"/>
      <c r="D34" s="15"/>
      <c r="E34" s="70"/>
      <c r="F34" s="8"/>
      <c r="I34" s="8"/>
      <c r="J34" s="8"/>
      <c r="K34" s="8"/>
      <c r="L34" s="8"/>
      <c r="M34" s="8"/>
      <c r="N34" s="8"/>
      <c r="O34" s="8"/>
      <c r="P34" s="8"/>
      <c r="Q34" s="8"/>
      <c r="R34" s="8"/>
      <c r="S34" s="8"/>
    </row>
    <row r="35" spans="2:20" ht="20.45" customHeight="1">
      <c r="B35" s="234" t="s">
        <v>4328</v>
      </c>
      <c r="C35" s="234"/>
      <c r="D35" s="234"/>
      <c r="E35" s="234"/>
      <c r="F35" s="8"/>
      <c r="I35" s="8"/>
      <c r="J35" s="8"/>
      <c r="K35" s="8"/>
      <c r="L35" s="8"/>
      <c r="M35" s="8"/>
      <c r="N35" s="8"/>
      <c r="O35" s="8"/>
      <c r="P35" s="8"/>
      <c r="Q35" s="8"/>
      <c r="R35" s="8"/>
      <c r="S35" s="8"/>
      <c r="T35" s="8"/>
    </row>
    <row r="36" spans="2:20" ht="19.149999999999999" customHeight="1">
      <c r="B36" s="234" t="s">
        <v>46</v>
      </c>
      <c r="C36" s="234"/>
      <c r="D36" s="234"/>
      <c r="E36" s="234"/>
      <c r="F36" s="8"/>
      <c r="H36" s="8"/>
      <c r="I36" s="8"/>
      <c r="J36" s="8"/>
      <c r="K36" s="8"/>
      <c r="L36" s="8"/>
      <c r="M36" s="8"/>
      <c r="N36" s="8"/>
      <c r="O36" s="8"/>
      <c r="P36" s="8"/>
      <c r="Q36" s="8"/>
      <c r="R36" s="8"/>
      <c r="S36" s="8"/>
      <c r="T36" s="8"/>
    </row>
    <row r="37" spans="2:20">
      <c r="B37" s="234" t="s">
        <v>3744</v>
      </c>
      <c r="C37" s="234"/>
      <c r="D37" s="234"/>
      <c r="E37" s="234"/>
    </row>
    <row r="38" spans="2:20" ht="23.45" customHeight="1">
      <c r="B38" s="234"/>
      <c r="C38" s="234"/>
      <c r="D38" s="234"/>
      <c r="E38" s="234"/>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110" zoomScaleNormal="110" workbookViewId="0">
      <selection activeCell="G60" sqref="G60"/>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29" t="s">
        <v>0</v>
      </c>
      <c r="B1" s="229"/>
      <c r="C1" s="229"/>
      <c r="D1" s="229"/>
      <c r="E1" s="229"/>
      <c r="F1" s="229"/>
    </row>
    <row r="2" spans="1:9" ht="21" customHeight="1">
      <c r="A2" s="230" t="s">
        <v>1</v>
      </c>
      <c r="B2" s="230"/>
      <c r="C2" s="230"/>
      <c r="D2" s="230"/>
      <c r="E2" s="230"/>
      <c r="F2" s="230"/>
    </row>
    <row r="3" spans="1:9" ht="15" customHeight="1">
      <c r="A3" s="243" t="s">
        <v>2</v>
      </c>
      <c r="B3" s="243"/>
      <c r="C3" s="243"/>
      <c r="D3" s="243"/>
      <c r="E3" s="243"/>
      <c r="F3" s="243"/>
    </row>
    <row r="5" spans="1:9" ht="18.75" customHeight="1">
      <c r="A5" s="245" t="s">
        <v>29</v>
      </c>
      <c r="B5" s="245"/>
      <c r="C5" s="245"/>
      <c r="D5" s="245"/>
      <c r="E5" s="245"/>
      <c r="F5" s="245"/>
    </row>
    <row r="6" spans="1:9" ht="18.75" customHeight="1">
      <c r="A6" s="245" t="s">
        <v>47</v>
      </c>
      <c r="B6" s="245"/>
      <c r="C6" s="245"/>
      <c r="D6" s="245"/>
      <c r="E6" s="245"/>
      <c r="F6" s="245"/>
    </row>
    <row r="7" spans="1:9" ht="18.75">
      <c r="A7" s="241" t="s">
        <v>4317</v>
      </c>
      <c r="B7" s="241"/>
      <c r="C7" s="241"/>
      <c r="D7" s="241"/>
      <c r="E7" s="241"/>
      <c r="F7" s="241"/>
    </row>
    <row r="8" spans="1:9" ht="15.75">
      <c r="A8" s="247" t="s">
        <v>5</v>
      </c>
      <c r="B8" s="247"/>
      <c r="C8" s="247"/>
      <c r="D8" s="247"/>
      <c r="E8" s="247"/>
      <c r="F8" s="247"/>
    </row>
    <row r="10" spans="1:9">
      <c r="H10" s="43"/>
    </row>
    <row r="11" spans="1:9" ht="15" customHeight="1">
      <c r="B11" s="246" t="s">
        <v>6</v>
      </c>
      <c r="C11" s="48" t="s">
        <v>7</v>
      </c>
      <c r="D11" s="49" t="s">
        <v>3730</v>
      </c>
      <c r="E11" s="248" t="s">
        <v>8</v>
      </c>
    </row>
    <row r="12" spans="1:9">
      <c r="B12" s="246"/>
      <c r="C12" s="49" t="s">
        <v>3741</v>
      </c>
      <c r="D12" s="49" t="s">
        <v>3738</v>
      </c>
      <c r="E12" s="248"/>
    </row>
    <row r="13" spans="1:9">
      <c r="B13" s="25" t="s">
        <v>14</v>
      </c>
      <c r="C13" s="26">
        <f>C14+C17+C43+C45+C47+C49+C51+C53+C55</f>
        <v>1418686.5149499997</v>
      </c>
      <c r="D13" s="26">
        <f>D14+D17+D43+D45+D47+D49+D51+D53+D55</f>
        <v>1461440.1969125697</v>
      </c>
      <c r="E13" s="96">
        <f t="shared" ref="E13" si="0">E14+E17+E43+E45+E47+E49+E51+E53+E55</f>
        <v>1307237.2797049701</v>
      </c>
      <c r="H13" s="12"/>
      <c r="I13" s="46"/>
    </row>
    <row r="14" spans="1:9">
      <c r="B14" s="31" t="s">
        <v>48</v>
      </c>
      <c r="C14" s="28">
        <f>SUM(C15:C16)</f>
        <v>8903.7198360000002</v>
      </c>
      <c r="D14" s="28">
        <f>SUM(D15:D16)</f>
        <v>9853.7198360000002</v>
      </c>
      <c r="E14" s="95">
        <f>SUM(E15:E16)</f>
        <v>9103.7198350000017</v>
      </c>
      <c r="H14" s="12"/>
    </row>
    <row r="15" spans="1:9">
      <c r="B15" s="32" t="s">
        <v>49</v>
      </c>
      <c r="C15" s="29">
        <v>3010.7791240000001</v>
      </c>
      <c r="D15" s="29">
        <v>3110.7791240000001</v>
      </c>
      <c r="E15" s="205">
        <v>3110.7791240000001</v>
      </c>
      <c r="F15" s="29"/>
      <c r="H15" s="12"/>
    </row>
    <row r="16" spans="1:9">
      <c r="B16" s="32" t="s">
        <v>50</v>
      </c>
      <c r="C16" s="29">
        <v>5892.9407119999996</v>
      </c>
      <c r="D16" s="29">
        <v>6742.9407120000005</v>
      </c>
      <c r="E16" s="205">
        <v>5992.9407110000011</v>
      </c>
      <c r="F16" s="29"/>
      <c r="H16" s="12"/>
    </row>
    <row r="17" spans="2:10">
      <c r="B17" s="31" t="s">
        <v>51</v>
      </c>
      <c r="C17" s="28">
        <f>SUM(C18:C42)</f>
        <v>1383831.7541819999</v>
      </c>
      <c r="D17" s="28">
        <f>SUM(D18:D42)</f>
        <v>1420314.9408964498</v>
      </c>
      <c r="E17" s="95">
        <f>SUM(E18:E42)</f>
        <v>1268792.86622636</v>
      </c>
      <c r="F17" s="29"/>
    </row>
    <row r="18" spans="2:10">
      <c r="B18" s="32" t="s">
        <v>52</v>
      </c>
      <c r="C18" s="29">
        <v>134574.460999</v>
      </c>
      <c r="D18" s="29">
        <v>135812.94459253002</v>
      </c>
      <c r="E18" s="205">
        <v>113375.48293230997</v>
      </c>
      <c r="F18" s="82"/>
    </row>
    <row r="19" spans="2:10">
      <c r="B19" s="32" t="s">
        <v>53</v>
      </c>
      <c r="C19" s="29">
        <v>63356.076866000003</v>
      </c>
      <c r="D19" s="29">
        <v>69976.826614269987</v>
      </c>
      <c r="E19" s="205">
        <v>61148.525211459993</v>
      </c>
      <c r="F19" s="82"/>
    </row>
    <row r="20" spans="2:10">
      <c r="B20" s="32" t="s">
        <v>54</v>
      </c>
      <c r="C20" s="29">
        <v>58313.394674000003</v>
      </c>
      <c r="D20" s="29">
        <v>62718.850120739939</v>
      </c>
      <c r="E20" s="205">
        <v>54749.075829130088</v>
      </c>
      <c r="F20" s="82"/>
    </row>
    <row r="21" spans="2:10">
      <c r="B21" s="32" t="s">
        <v>55</v>
      </c>
      <c r="C21" s="29">
        <v>13587.977681</v>
      </c>
      <c r="D21" s="29">
        <v>13333.718538999998</v>
      </c>
      <c r="E21" s="205">
        <v>11120.07538789</v>
      </c>
      <c r="F21" s="82"/>
    </row>
    <row r="22" spans="2:10">
      <c r="B22" s="32" t="s">
        <v>56</v>
      </c>
      <c r="C22" s="29">
        <v>23351.049641000001</v>
      </c>
      <c r="D22" s="29">
        <v>23618.786967390006</v>
      </c>
      <c r="E22" s="205">
        <v>20232.07756595001</v>
      </c>
      <c r="F22" s="82"/>
    </row>
    <row r="23" spans="2:10">
      <c r="B23" s="32" t="s">
        <v>57</v>
      </c>
      <c r="C23" s="72">
        <v>297041.5</v>
      </c>
      <c r="D23" s="72">
        <v>297087.47527034988</v>
      </c>
      <c r="E23" s="94">
        <v>266894.37179548992</v>
      </c>
      <c r="F23" s="82"/>
    </row>
    <row r="24" spans="2:10">
      <c r="B24" s="32" t="s">
        <v>58</v>
      </c>
      <c r="C24" s="72">
        <v>146276.98367799999</v>
      </c>
      <c r="D24" s="72">
        <v>153787.74888373996</v>
      </c>
      <c r="E24" s="94">
        <v>141574.02635868994</v>
      </c>
      <c r="F24" s="82"/>
    </row>
    <row r="25" spans="2:10">
      <c r="B25" s="33" t="s">
        <v>59</v>
      </c>
      <c r="C25" s="72">
        <v>3827.8653890000001</v>
      </c>
      <c r="D25" s="72">
        <v>4592.8011247699988</v>
      </c>
      <c r="E25" s="94">
        <v>3291.6645513000003</v>
      </c>
      <c r="F25" s="82"/>
    </row>
    <row r="26" spans="2:10">
      <c r="B26" s="33" t="s">
        <v>60</v>
      </c>
      <c r="C26" s="72">
        <v>2838.7624080000001</v>
      </c>
      <c r="D26" s="72">
        <v>2894.0114146300002</v>
      </c>
      <c r="E26" s="94">
        <v>2614.5887927000008</v>
      </c>
      <c r="F26" s="82"/>
      <c r="J26" s="72"/>
    </row>
    <row r="27" spans="2:10">
      <c r="B27" s="33" t="s">
        <v>61</v>
      </c>
      <c r="C27" s="72">
        <v>18541.650695</v>
      </c>
      <c r="D27" s="72">
        <v>21585.536792800001</v>
      </c>
      <c r="E27" s="94">
        <v>16610.710298190006</v>
      </c>
      <c r="F27" s="82"/>
    </row>
    <row r="28" spans="2:10">
      <c r="B28" s="33" t="s">
        <v>62</v>
      </c>
      <c r="C28" s="72">
        <v>85145.723815999998</v>
      </c>
      <c r="D28" s="72">
        <v>72681.235480999982</v>
      </c>
      <c r="E28" s="94">
        <v>61987.555379200057</v>
      </c>
      <c r="F28" s="82"/>
    </row>
    <row r="29" spans="2:10">
      <c r="B29" s="33" t="s">
        <v>63</v>
      </c>
      <c r="C29" s="72">
        <v>22483.984637000001</v>
      </c>
      <c r="D29" s="72">
        <v>29515.277111660005</v>
      </c>
      <c r="E29" s="94">
        <v>26232.925108880005</v>
      </c>
      <c r="F29" s="82"/>
    </row>
    <row r="30" spans="2:10">
      <c r="B30" s="33" t="s">
        <v>64</v>
      </c>
      <c r="C30" s="72">
        <v>10076.578352</v>
      </c>
      <c r="D30" s="72">
        <v>9903.3688900000016</v>
      </c>
      <c r="E30" s="94">
        <v>5604.6825301500012</v>
      </c>
      <c r="F30" s="82"/>
    </row>
    <row r="31" spans="2:10">
      <c r="B31" s="33" t="s">
        <v>65</v>
      </c>
      <c r="C31" s="72">
        <v>9648.5359410000001</v>
      </c>
      <c r="D31" s="72">
        <v>9648.5359410000001</v>
      </c>
      <c r="E31" s="94">
        <v>9427.8228128100018</v>
      </c>
      <c r="F31" s="82"/>
    </row>
    <row r="32" spans="2:10">
      <c r="B32" s="33" t="s">
        <v>66</v>
      </c>
      <c r="C32" s="72">
        <v>1360.2491910000001</v>
      </c>
      <c r="D32" s="72">
        <v>1526.4923070199998</v>
      </c>
      <c r="E32" s="94">
        <v>1127.1956478700004</v>
      </c>
      <c r="F32" s="82"/>
    </row>
    <row r="33" spans="2:8">
      <c r="B33" s="33" t="s">
        <v>67</v>
      </c>
      <c r="C33" s="72">
        <v>4168.0412980000001</v>
      </c>
      <c r="D33" s="72">
        <v>4189.2909845500008</v>
      </c>
      <c r="E33" s="94">
        <v>3654.1614635199999</v>
      </c>
      <c r="F33" s="82"/>
    </row>
    <row r="34" spans="2:8">
      <c r="B34" s="33" t="s">
        <v>68</v>
      </c>
      <c r="C34" s="72">
        <v>681.24267599999996</v>
      </c>
      <c r="D34" s="72">
        <v>691.69512099999974</v>
      </c>
      <c r="E34" s="94">
        <v>591.84491996999986</v>
      </c>
      <c r="F34" s="82"/>
    </row>
    <row r="35" spans="2:8">
      <c r="B35" s="33" t="s">
        <v>69</v>
      </c>
      <c r="C35" s="72">
        <v>15623.942767</v>
      </c>
      <c r="D35" s="72">
        <v>18279.486383999989</v>
      </c>
      <c r="E35" s="94">
        <v>12628.944531349998</v>
      </c>
      <c r="F35" s="82"/>
    </row>
    <row r="36" spans="2:8">
      <c r="B36" s="33" t="s">
        <v>70</v>
      </c>
      <c r="C36" s="72">
        <v>20784.213876999998</v>
      </c>
      <c r="D36" s="72">
        <v>21024.827557059998</v>
      </c>
      <c r="E36" s="94">
        <v>19798.347683639997</v>
      </c>
      <c r="F36" s="82"/>
    </row>
    <row r="37" spans="2:8">
      <c r="B37" s="33" t="s">
        <v>71</v>
      </c>
      <c r="C37" s="72">
        <v>3702.7130470000002</v>
      </c>
      <c r="D37" s="72">
        <v>3706.6547036300003</v>
      </c>
      <c r="E37" s="94">
        <v>2632.5868396400028</v>
      </c>
      <c r="F37" s="82"/>
    </row>
    <row r="38" spans="2:8">
      <c r="B38" s="33" t="s">
        <v>72</v>
      </c>
      <c r="C38" s="72">
        <v>2541.4112580000001</v>
      </c>
      <c r="D38" s="72">
        <v>2716.8197399999999</v>
      </c>
      <c r="E38" s="94">
        <v>2104.928180939999</v>
      </c>
      <c r="F38" s="82"/>
    </row>
    <row r="39" spans="2:8">
      <c r="B39" s="33" t="s">
        <v>73</v>
      </c>
      <c r="C39" s="72">
        <v>5610.5907100000004</v>
      </c>
      <c r="D39" s="72">
        <v>3750.43275756</v>
      </c>
      <c r="E39" s="94">
        <v>2296.2328216900014</v>
      </c>
      <c r="F39" s="82"/>
    </row>
    <row r="40" spans="2:8">
      <c r="B40" s="33" t="s">
        <v>74</v>
      </c>
      <c r="C40" s="72">
        <v>13772.254962000001</v>
      </c>
      <c r="D40" s="72">
        <v>20485.204962000007</v>
      </c>
      <c r="E40" s="94">
        <v>18136.402491949997</v>
      </c>
      <c r="F40" s="82"/>
    </row>
    <row r="41" spans="2:8">
      <c r="B41" s="33" t="s">
        <v>75</v>
      </c>
      <c r="C41" s="72">
        <v>294634.03054200002</v>
      </c>
      <c r="D41" s="72">
        <v>294634.03054200002</v>
      </c>
      <c r="E41" s="94">
        <v>273627.09270277998</v>
      </c>
      <c r="F41" s="82"/>
    </row>
    <row r="42" spans="2:8">
      <c r="B42" s="33" t="s">
        <v>76</v>
      </c>
      <c r="C42" s="72">
        <v>131888.519077</v>
      </c>
      <c r="D42" s="72">
        <v>142152.88809374999</v>
      </c>
      <c r="E42" s="94">
        <v>137331.54438886</v>
      </c>
      <c r="F42" s="82"/>
    </row>
    <row r="43" spans="2:8">
      <c r="B43" s="31" t="s">
        <v>77</v>
      </c>
      <c r="C43" s="28">
        <f>C44</f>
        <v>8623.3245779999997</v>
      </c>
      <c r="D43" s="28">
        <f>D44</f>
        <v>9544.3245779999997</v>
      </c>
      <c r="E43" s="95">
        <f t="shared" ref="E43" si="1">E44</f>
        <v>9542.5938231400014</v>
      </c>
      <c r="F43" s="82"/>
    </row>
    <row r="44" spans="2:8">
      <c r="B44" s="32" t="s">
        <v>78</v>
      </c>
      <c r="C44" s="29">
        <v>8623.3245779999997</v>
      </c>
      <c r="D44" s="29">
        <v>9544.3245779999997</v>
      </c>
      <c r="E44" s="205">
        <v>9542.5938231400014</v>
      </c>
      <c r="F44" s="82"/>
    </row>
    <row r="45" spans="2:8">
      <c r="B45" s="31" t="s">
        <v>79</v>
      </c>
      <c r="C45" s="28">
        <f>C46</f>
        <v>11771.691736999999</v>
      </c>
      <c r="D45" s="28">
        <f>D46</f>
        <v>15822.262836</v>
      </c>
      <c r="E45" s="95">
        <f>E46</f>
        <v>14292.491737</v>
      </c>
      <c r="F45" s="82"/>
    </row>
    <row r="46" spans="2:8">
      <c r="B46" s="32" t="s">
        <v>80</v>
      </c>
      <c r="C46" s="29">
        <v>11771.691736999999</v>
      </c>
      <c r="D46" s="29">
        <v>15822.262836</v>
      </c>
      <c r="E46" s="205">
        <v>14292.491737</v>
      </c>
      <c r="F46" s="82"/>
      <c r="H46" s="72"/>
    </row>
    <row r="47" spans="2:8">
      <c r="B47" s="31" t="s">
        <v>81</v>
      </c>
      <c r="C47" s="28">
        <f>C48</f>
        <v>1524.2480869999999</v>
      </c>
      <c r="D47" s="28">
        <f>D48</f>
        <v>1524.2480869999999</v>
      </c>
      <c r="E47" s="95">
        <f>E48</f>
        <v>1524.2480869999999</v>
      </c>
      <c r="F47" s="82"/>
    </row>
    <row r="48" spans="2:8">
      <c r="B48" s="32" t="s">
        <v>82</v>
      </c>
      <c r="C48" s="29">
        <v>1524.2480869999999</v>
      </c>
      <c r="D48" s="29">
        <v>1524.2480869999999</v>
      </c>
      <c r="E48" s="205">
        <v>1524.2480869999999</v>
      </c>
      <c r="F48" s="82"/>
    </row>
    <row r="49" spans="2:8">
      <c r="B49" s="31" t="s">
        <v>83</v>
      </c>
      <c r="C49" s="28">
        <f>C50</f>
        <v>1825.371875</v>
      </c>
      <c r="D49" s="28">
        <f>D50</f>
        <v>1825.371875</v>
      </c>
      <c r="E49" s="95">
        <f>E50</f>
        <v>1825.371875</v>
      </c>
      <c r="F49" s="82"/>
      <c r="G49" s="72"/>
      <c r="H49" s="72"/>
    </row>
    <row r="50" spans="2:8">
      <c r="B50" s="32" t="s">
        <v>84</v>
      </c>
      <c r="C50" s="29">
        <v>1825.371875</v>
      </c>
      <c r="D50" s="29">
        <v>1825.371875</v>
      </c>
      <c r="E50" s="205">
        <v>1825.371875</v>
      </c>
      <c r="F50" s="82"/>
      <c r="G50" s="72"/>
    </row>
    <row r="51" spans="2:8">
      <c r="B51" s="31" t="s">
        <v>85</v>
      </c>
      <c r="C51" s="28">
        <f>C52</f>
        <v>337.728228</v>
      </c>
      <c r="D51" s="28">
        <f>D52</f>
        <v>402.0897129999999</v>
      </c>
      <c r="E51" s="95">
        <f>E52</f>
        <v>359.40684148000003</v>
      </c>
      <c r="F51" s="82"/>
    </row>
    <row r="52" spans="2:8">
      <c r="B52" s="32" t="s">
        <v>86</v>
      </c>
      <c r="C52" s="29">
        <v>337.728228</v>
      </c>
      <c r="D52" s="29">
        <v>402.0897129999999</v>
      </c>
      <c r="E52" s="205">
        <v>359.40684148000003</v>
      </c>
      <c r="F52" s="82"/>
    </row>
    <row r="53" spans="2:8">
      <c r="B53" s="31" t="s">
        <v>87</v>
      </c>
      <c r="C53" s="28">
        <f>C54</f>
        <v>1172.006944</v>
      </c>
      <c r="D53" s="28">
        <f>D54</f>
        <v>1172.006944</v>
      </c>
      <c r="E53" s="95">
        <f t="shared" ref="E53" si="2">E54</f>
        <v>1172.0069421200001</v>
      </c>
      <c r="F53" s="82"/>
    </row>
    <row r="54" spans="2:8">
      <c r="B54" s="32" t="s">
        <v>88</v>
      </c>
      <c r="C54" s="29">
        <v>1172.006944</v>
      </c>
      <c r="D54" s="29">
        <v>1172.006944</v>
      </c>
      <c r="E54" s="205">
        <v>1172.0069421200001</v>
      </c>
      <c r="F54" s="82"/>
      <c r="H54" s="72"/>
    </row>
    <row r="55" spans="2:8">
      <c r="B55" s="84" t="s">
        <v>89</v>
      </c>
      <c r="C55" s="28">
        <f>C56</f>
        <v>696.66948300000001</v>
      </c>
      <c r="D55" s="28">
        <f>D56</f>
        <v>981.23214712000004</v>
      </c>
      <c r="E55" s="95">
        <f>E56</f>
        <v>624.57433786999991</v>
      </c>
      <c r="F55" s="82"/>
    </row>
    <row r="56" spans="2:8">
      <c r="B56" s="32" t="s">
        <v>3089</v>
      </c>
      <c r="C56" s="29">
        <v>696.66948300000001</v>
      </c>
      <c r="D56" s="29">
        <v>981.23214712000004</v>
      </c>
      <c r="E56" s="205">
        <v>624.57433786999991</v>
      </c>
      <c r="F56" s="82"/>
    </row>
    <row r="57" spans="2:8">
      <c r="B57" s="85" t="s">
        <v>42</v>
      </c>
      <c r="C57" s="27">
        <f>C58</f>
        <v>113668.099604</v>
      </c>
      <c r="D57" s="27">
        <f>D58</f>
        <v>113668.09960399999</v>
      </c>
      <c r="E57" s="96">
        <f>E58</f>
        <v>93046.067265720005</v>
      </c>
      <c r="F57" s="82"/>
    </row>
    <row r="58" spans="2:8">
      <c r="B58" s="31" t="s">
        <v>51</v>
      </c>
      <c r="C58" s="28">
        <f>SUM(C59:C63)</f>
        <v>113668.099604</v>
      </c>
      <c r="D58" s="28">
        <f>SUM(D59:D63)</f>
        <v>113668.09960399999</v>
      </c>
      <c r="E58" s="28">
        <f>SUM(E59:E63)</f>
        <v>93046.067265720005</v>
      </c>
      <c r="F58" s="82"/>
      <c r="H58" s="72"/>
    </row>
    <row r="59" spans="2:8">
      <c r="B59" s="32" t="s">
        <v>57</v>
      </c>
      <c r="C59" s="37">
        <v>0</v>
      </c>
      <c r="D59" s="29">
        <v>81</v>
      </c>
      <c r="E59" s="205">
        <v>25.300118090000002</v>
      </c>
      <c r="F59" s="82"/>
      <c r="H59" s="72"/>
    </row>
    <row r="60" spans="2:8">
      <c r="B60" s="32" t="s">
        <v>61</v>
      </c>
      <c r="C60" s="37">
        <v>0</v>
      </c>
      <c r="D60" s="29">
        <v>681</v>
      </c>
      <c r="E60" s="205">
        <v>681</v>
      </c>
      <c r="F60" s="82"/>
      <c r="H60" s="72"/>
    </row>
    <row r="61" spans="2:8">
      <c r="B61" s="32" t="s">
        <v>71</v>
      </c>
      <c r="C61" s="29">
        <v>835.789266</v>
      </c>
      <c r="D61" s="29">
        <v>840.826279</v>
      </c>
      <c r="E61" s="205">
        <v>0</v>
      </c>
      <c r="F61" s="82"/>
      <c r="H61" s="72"/>
    </row>
    <row r="62" spans="2:8">
      <c r="B62" s="32" t="s">
        <v>75</v>
      </c>
      <c r="C62" s="29">
        <v>91550.686174999995</v>
      </c>
      <c r="D62" s="29">
        <v>91550.686174999995</v>
      </c>
      <c r="E62" s="205">
        <v>87435.810843330008</v>
      </c>
      <c r="F62" s="82"/>
    </row>
    <row r="63" spans="2:8">
      <c r="B63" s="32" t="s">
        <v>76</v>
      </c>
      <c r="C63" s="29">
        <v>21281.624163</v>
      </c>
      <c r="D63" s="29">
        <v>20514.587149999999</v>
      </c>
      <c r="E63" s="205">
        <v>4903.9563042999989</v>
      </c>
    </row>
    <row r="64" spans="2:8">
      <c r="B64" s="34" t="s">
        <v>90</v>
      </c>
      <c r="C64" s="30">
        <f>C13+C57</f>
        <v>1532354.6145539999</v>
      </c>
      <c r="D64" s="30">
        <f>D13+D57</f>
        <v>1575108.2965165698</v>
      </c>
      <c r="E64" s="98">
        <f>(E13+E57)</f>
        <v>1400283.3469706902</v>
      </c>
      <c r="G64" s="46"/>
    </row>
    <row r="65" spans="2:6">
      <c r="B65" s="15" t="s">
        <v>26</v>
      </c>
      <c r="C65" s="15"/>
      <c r="D65" s="15"/>
      <c r="E65" s="16"/>
      <c r="F65" s="82"/>
    </row>
    <row r="66" spans="2:6" ht="36" customHeight="1">
      <c r="B66" s="234" t="s">
        <v>4328</v>
      </c>
      <c r="C66" s="234"/>
      <c r="D66" s="234"/>
      <c r="E66" s="234"/>
      <c r="F66" s="82"/>
    </row>
    <row r="67" spans="2:6">
      <c r="B67" s="15" t="s">
        <v>46</v>
      </c>
      <c r="C67" s="44"/>
      <c r="D67" s="44"/>
      <c r="E67" s="44"/>
      <c r="F67" s="82"/>
    </row>
    <row r="68" spans="2:6" ht="21" customHeight="1">
      <c r="B68" s="234" t="s">
        <v>3744</v>
      </c>
      <c r="C68" s="234"/>
      <c r="D68" s="234"/>
      <c r="E68" s="234"/>
    </row>
    <row r="69" spans="2:6" ht="27" customHeight="1">
      <c r="B69" s="234"/>
      <c r="C69" s="234"/>
      <c r="D69" s="234"/>
      <c r="E69" s="234"/>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topLeftCell="A133" zoomScaleNormal="100" workbookViewId="0">
      <selection activeCell="I18" sqref="I18"/>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29" t="s">
        <v>0</v>
      </c>
      <c r="B1" s="229"/>
      <c r="C1" s="229"/>
      <c r="D1" s="229"/>
      <c r="E1" s="229"/>
    </row>
    <row r="2" spans="1:6" ht="21" customHeight="1">
      <c r="A2" s="230" t="s">
        <v>1</v>
      </c>
      <c r="B2" s="230"/>
      <c r="C2" s="230"/>
      <c r="D2" s="230"/>
      <c r="E2" s="230"/>
    </row>
    <row r="3" spans="1:6" ht="15" customHeight="1">
      <c r="A3" s="243" t="s">
        <v>2</v>
      </c>
      <c r="B3" s="243"/>
      <c r="C3" s="243"/>
      <c r="D3" s="243"/>
      <c r="E3" s="243"/>
    </row>
    <row r="5" spans="1:6" ht="18.75" customHeight="1">
      <c r="A5" s="245" t="s">
        <v>29</v>
      </c>
      <c r="B5" s="245"/>
      <c r="C5" s="245"/>
      <c r="D5" s="245"/>
      <c r="E5" s="245"/>
    </row>
    <row r="6" spans="1:6" ht="18.75" customHeight="1">
      <c r="A6" s="245" t="s">
        <v>91</v>
      </c>
      <c r="B6" s="245"/>
      <c r="C6" s="245"/>
      <c r="D6" s="245"/>
      <c r="E6" s="245"/>
    </row>
    <row r="7" spans="1:6" ht="18.75">
      <c r="A7" s="241" t="s">
        <v>4317</v>
      </c>
      <c r="B7" s="241"/>
      <c r="C7" s="241"/>
      <c r="D7" s="241"/>
      <c r="E7" s="241"/>
    </row>
    <row r="8" spans="1:6" ht="15.75">
      <c r="A8" s="247" t="s">
        <v>5</v>
      </c>
      <c r="B8" s="247"/>
      <c r="C8" s="247"/>
      <c r="D8" s="247"/>
      <c r="E8" s="247"/>
    </row>
    <row r="11" spans="1:6" ht="15" customHeight="1">
      <c r="B11" s="246" t="s">
        <v>6</v>
      </c>
      <c r="C11" s="48" t="s">
        <v>7</v>
      </c>
      <c r="D11" s="49" t="s">
        <v>3730</v>
      </c>
      <c r="E11" s="248" t="s">
        <v>8</v>
      </c>
    </row>
    <row r="12" spans="1:6">
      <c r="B12" s="246"/>
      <c r="C12" s="49" t="s">
        <v>3741</v>
      </c>
      <c r="D12" s="49" t="s">
        <v>3738</v>
      </c>
      <c r="E12" s="248"/>
    </row>
    <row r="13" spans="1:6">
      <c r="B13" s="22" t="s">
        <v>14</v>
      </c>
      <c r="C13" s="19">
        <f>C14+C38+C74+C104+C152</f>
        <v>1418686.51495</v>
      </c>
      <c r="D13" s="19">
        <f>D14+D38+D74+D104+D152</f>
        <v>1461440.1969125699</v>
      </c>
      <c r="E13" s="95">
        <f>E14+E38+E74+E104+E152</f>
        <v>1307237.2797049701</v>
      </c>
    </row>
    <row r="14" spans="1:6" s="7" customFormat="1">
      <c r="B14" s="80" t="s">
        <v>92</v>
      </c>
      <c r="C14" s="74">
        <f>C15+C21+C24+C30</f>
        <v>219411.356799</v>
      </c>
      <c r="D14" s="74">
        <f>D15+D21+D24+D30</f>
        <v>240656.68235551997</v>
      </c>
      <c r="E14" s="97">
        <f>E15+E21+E24+E30</f>
        <v>210399.54892919006</v>
      </c>
      <c r="F14"/>
    </row>
    <row r="15" spans="1:6" s="7" customFormat="1">
      <c r="B15" s="41" t="s">
        <v>93</v>
      </c>
      <c r="C15" s="73">
        <f>SUM(C16:C20)</f>
        <v>95815.120186999993</v>
      </c>
      <c r="D15" s="73">
        <f t="shared" ref="D15:E15" si="0">SUM(D16:D20)</f>
        <v>104209.32280888004</v>
      </c>
      <c r="E15" s="73">
        <f t="shared" si="0"/>
        <v>92118.565015850021</v>
      </c>
      <c r="F15"/>
    </row>
    <row r="16" spans="1:6" s="7" customFormat="1">
      <c r="B16" s="18" t="s">
        <v>94</v>
      </c>
      <c r="C16" s="72">
        <v>8026.720875</v>
      </c>
      <c r="D16" s="72">
        <v>9703.9459540000025</v>
      </c>
      <c r="E16" s="94">
        <v>8952.7904601099999</v>
      </c>
      <c r="F16"/>
    </row>
    <row r="17" spans="2:6" s="7" customFormat="1">
      <c r="B17" s="18" t="s">
        <v>95</v>
      </c>
      <c r="C17" s="72">
        <v>51147.763555999998</v>
      </c>
      <c r="D17" s="72">
        <v>51653.254180200027</v>
      </c>
      <c r="E17" s="94">
        <v>42634.995642800015</v>
      </c>
      <c r="F17"/>
    </row>
    <row r="18" spans="2:6" s="7" customFormat="1">
      <c r="B18" s="18" t="s">
        <v>96</v>
      </c>
      <c r="C18" s="72">
        <v>24002.440665999999</v>
      </c>
      <c r="D18" s="72">
        <v>26273.173686050002</v>
      </c>
      <c r="E18" s="94">
        <v>25656.597654750003</v>
      </c>
      <c r="F18"/>
    </row>
    <row r="19" spans="2:6" s="7" customFormat="1">
      <c r="B19" s="18" t="s">
        <v>97</v>
      </c>
      <c r="C19" s="72">
        <v>11763.309937</v>
      </c>
      <c r="D19" s="72">
        <v>15816.765847000001</v>
      </c>
      <c r="E19" s="94">
        <v>14286.994747999999</v>
      </c>
      <c r="F19"/>
    </row>
    <row r="20" spans="2:6" s="7" customFormat="1">
      <c r="B20" s="18" t="s">
        <v>98</v>
      </c>
      <c r="C20" s="72">
        <v>874.88515299999995</v>
      </c>
      <c r="D20" s="72">
        <v>762.18314163000002</v>
      </c>
      <c r="E20" s="94">
        <v>587.18651018999992</v>
      </c>
      <c r="F20"/>
    </row>
    <row r="21" spans="2:6" s="7" customFormat="1">
      <c r="B21" s="41" t="s">
        <v>99</v>
      </c>
      <c r="C21" s="73">
        <f>SUM(C22:C23)</f>
        <v>13511.032861</v>
      </c>
      <c r="D21" s="73">
        <f t="shared" ref="D21:E21" si="1">SUM(D22:D23)</f>
        <v>13263.962358999999</v>
      </c>
      <c r="E21" s="73">
        <f t="shared" si="1"/>
        <v>11077.43309029</v>
      </c>
      <c r="F21"/>
    </row>
    <row r="22" spans="2:6" s="7" customFormat="1">
      <c r="B22" s="18" t="s">
        <v>100</v>
      </c>
      <c r="C22" s="72">
        <v>4815.7834160000002</v>
      </c>
      <c r="D22" s="72">
        <v>4555.5509043399998</v>
      </c>
      <c r="E22" s="94">
        <v>3300.1412552400002</v>
      </c>
      <c r="F22"/>
    </row>
    <row r="23" spans="2:6" s="7" customFormat="1">
      <c r="B23" s="18" t="s">
        <v>101</v>
      </c>
      <c r="C23" s="72">
        <v>8695.2494449999995</v>
      </c>
      <c r="D23" s="72">
        <v>8708.4114546599994</v>
      </c>
      <c r="E23" s="94">
        <v>7777.2918350499995</v>
      </c>
      <c r="F23"/>
    </row>
    <row r="24" spans="2:6" s="7" customFormat="1">
      <c r="B24" s="41" t="s">
        <v>102</v>
      </c>
      <c r="C24" s="73">
        <f>SUM(C25:C29)</f>
        <v>49384.238725999996</v>
      </c>
      <c r="D24" s="73">
        <f t="shared" ref="D24:E24" si="2">SUM(D25:D29)</f>
        <v>53673.822611589952</v>
      </c>
      <c r="E24" s="73">
        <f t="shared" si="2"/>
        <v>46518.804423970025</v>
      </c>
      <c r="F24"/>
    </row>
    <row r="25" spans="2:6" s="7" customFormat="1">
      <c r="B25" s="18" t="s">
        <v>103</v>
      </c>
      <c r="C25" s="72">
        <v>45493.198731999997</v>
      </c>
      <c r="D25" s="72">
        <v>49361.183320609962</v>
      </c>
      <c r="E25" s="94">
        <v>43057.194581920026</v>
      </c>
      <c r="F25"/>
    </row>
    <row r="26" spans="2:6" s="7" customFormat="1">
      <c r="B26" s="18" t="s">
        <v>104</v>
      </c>
      <c r="C26" s="72">
        <v>3641.4148620000001</v>
      </c>
      <c r="D26" s="72">
        <v>3910.3289959999997</v>
      </c>
      <c r="E26" s="94">
        <v>3114.5308614099995</v>
      </c>
      <c r="F26"/>
    </row>
    <row r="27" spans="2:6" s="7" customFormat="1">
      <c r="B27" s="18" t="s">
        <v>2809</v>
      </c>
      <c r="C27" s="72">
        <v>1</v>
      </c>
      <c r="D27" s="72">
        <v>1</v>
      </c>
      <c r="E27" s="94">
        <v>0.155</v>
      </c>
      <c r="F27"/>
    </row>
    <row r="28" spans="2:6" s="7" customFormat="1">
      <c r="B28" s="18" t="s">
        <v>2810</v>
      </c>
      <c r="C28" s="72">
        <v>177.195695</v>
      </c>
      <c r="D28" s="72">
        <v>327.63273297999996</v>
      </c>
      <c r="E28" s="94">
        <v>279.07581556000002</v>
      </c>
      <c r="F28"/>
    </row>
    <row r="29" spans="2:6" s="7" customFormat="1">
      <c r="B29" s="18" t="s">
        <v>105</v>
      </c>
      <c r="C29" s="72">
        <v>71.429436999999993</v>
      </c>
      <c r="D29" s="72">
        <v>73.677561999999995</v>
      </c>
      <c r="E29" s="94">
        <v>67.848165080000001</v>
      </c>
      <c r="F29"/>
    </row>
    <row r="30" spans="2:6" s="7" customFormat="1">
      <c r="B30" s="41" t="s">
        <v>106</v>
      </c>
      <c r="C30" s="73">
        <f>SUM(C31:C37)</f>
        <v>60700.965024999998</v>
      </c>
      <c r="D30" s="73">
        <f t="shared" ref="D30:E30" si="3">SUM(D31:D37)</f>
        <v>69509.574576049999</v>
      </c>
      <c r="E30" s="73">
        <f t="shared" si="3"/>
        <v>60684.746399080002</v>
      </c>
      <c r="F30"/>
    </row>
    <row r="31" spans="2:6" s="7" customFormat="1">
      <c r="B31" s="18" t="s">
        <v>107</v>
      </c>
      <c r="C31" s="72">
        <v>30411.775911000001</v>
      </c>
      <c r="D31" s="72">
        <v>34892.228155139994</v>
      </c>
      <c r="E31" s="94">
        <v>29180.29530458001</v>
      </c>
      <c r="F31"/>
    </row>
    <row r="32" spans="2:6" s="7" customFormat="1">
      <c r="B32" s="18" t="s">
        <v>108</v>
      </c>
      <c r="C32" s="72">
        <v>1533.4254550000001</v>
      </c>
      <c r="D32" s="72">
        <v>1056.1141807399999</v>
      </c>
      <c r="E32" s="94">
        <v>907.85915182000019</v>
      </c>
      <c r="F32"/>
    </row>
    <row r="33" spans="2:8" s="7" customFormat="1">
      <c r="B33" s="18" t="s">
        <v>109</v>
      </c>
      <c r="C33" s="72">
        <v>20384.001723000001</v>
      </c>
      <c r="D33" s="72">
        <v>23035.261173130009</v>
      </c>
      <c r="E33" s="94">
        <v>22320.794661179989</v>
      </c>
      <c r="F33"/>
    </row>
    <row r="34" spans="2:8" s="7" customFormat="1">
      <c r="B34" s="18" t="s">
        <v>110</v>
      </c>
      <c r="C34" s="72">
        <v>1357.523044</v>
      </c>
      <c r="D34" s="72">
        <v>1953.8337963900001</v>
      </c>
      <c r="E34" s="94">
        <v>1874.5948484300004</v>
      </c>
      <c r="F34"/>
    </row>
    <row r="35" spans="2:8" s="7" customFormat="1">
      <c r="B35" s="18" t="s">
        <v>111</v>
      </c>
      <c r="C35" s="72">
        <v>3043.332414</v>
      </c>
      <c r="D35" s="72">
        <v>3930.7228035500007</v>
      </c>
      <c r="E35" s="94">
        <v>2545.5280429500003</v>
      </c>
      <c r="F35"/>
    </row>
    <row r="36" spans="2:8" s="7" customFormat="1">
      <c r="B36" s="18" t="s">
        <v>112</v>
      </c>
      <c r="C36" s="72">
        <v>74.079167999999996</v>
      </c>
      <c r="D36" s="72">
        <v>74.079167999999996</v>
      </c>
      <c r="E36" s="94">
        <v>69.484139999999996</v>
      </c>
      <c r="F36"/>
    </row>
    <row r="37" spans="2:8" s="7" customFormat="1">
      <c r="B37" s="18" t="s">
        <v>113</v>
      </c>
      <c r="C37" s="72">
        <v>3896.8273100000001</v>
      </c>
      <c r="D37" s="72">
        <v>4567.3352991000002</v>
      </c>
      <c r="E37" s="94">
        <v>3786.1902501200002</v>
      </c>
      <c r="F37"/>
    </row>
    <row r="38" spans="2:8" s="7" customFormat="1">
      <c r="B38" s="80" t="s">
        <v>114</v>
      </c>
      <c r="C38" s="73">
        <f>C39+C43+C49+C51+C56+C59+C65+C67+C69</f>
        <v>268623.884854</v>
      </c>
      <c r="D38" s="73">
        <f t="shared" ref="D38:E38" si="4">D39+D43+D49+D51+D56+D59+D65+D67+D69</f>
        <v>267849.62216833996</v>
      </c>
      <c r="E38" s="73">
        <f t="shared" si="4"/>
        <v>233300.85007133</v>
      </c>
      <c r="F38"/>
    </row>
    <row r="39" spans="2:8" s="7" customFormat="1">
      <c r="B39" s="41" t="s">
        <v>115</v>
      </c>
      <c r="C39" s="73">
        <f>SUM(C40:C42)</f>
        <v>24181.094950000002</v>
      </c>
      <c r="D39" s="73">
        <f t="shared" ref="D39:E39" si="5">SUM(D40:D42)</f>
        <v>31226.844717270003</v>
      </c>
      <c r="E39" s="73">
        <f t="shared" si="5"/>
        <v>27765.453696190001</v>
      </c>
      <c r="F39"/>
    </row>
    <row r="40" spans="2:8" s="7" customFormat="1">
      <c r="B40" s="18" t="s">
        <v>116</v>
      </c>
      <c r="C40" s="72">
        <v>22306.765070000001</v>
      </c>
      <c r="D40" s="72">
        <v>29287.696023320004</v>
      </c>
      <c r="E40" s="94">
        <v>26128.155721320003</v>
      </c>
      <c r="F40"/>
    </row>
    <row r="41" spans="2:8">
      <c r="B41" s="18" t="s">
        <v>117</v>
      </c>
      <c r="C41" s="72">
        <v>1632.201836</v>
      </c>
      <c r="D41" s="72">
        <v>1641.8154368299995</v>
      </c>
      <c r="E41" s="94">
        <v>1419.3257474599998</v>
      </c>
      <c r="G41" s="7"/>
      <c r="H41" s="7"/>
    </row>
    <row r="42" spans="2:8">
      <c r="B42" s="18" t="s">
        <v>118</v>
      </c>
      <c r="C42" s="72">
        <v>242.12804399999999</v>
      </c>
      <c r="D42" s="72">
        <v>297.33325711999998</v>
      </c>
      <c r="E42" s="94">
        <v>217.97222741000002</v>
      </c>
      <c r="G42" s="7"/>
      <c r="H42" s="7"/>
    </row>
    <row r="43" spans="2:8">
      <c r="B43" s="41" t="s">
        <v>119</v>
      </c>
      <c r="C43" s="73">
        <f>SUM(C44:C48)</f>
        <v>18352.875264000002</v>
      </c>
      <c r="D43" s="73">
        <f t="shared" ref="D43:E43" si="6">SUM(D44:D48)</f>
        <v>21357.504739299999</v>
      </c>
      <c r="E43" s="73">
        <f t="shared" si="6"/>
        <v>16373.136691510006</v>
      </c>
      <c r="G43" s="7"/>
      <c r="H43" s="7"/>
    </row>
    <row r="44" spans="2:8">
      <c r="B44" s="18" t="s">
        <v>120</v>
      </c>
      <c r="C44" s="72">
        <v>10685.424905</v>
      </c>
      <c r="D44" s="72">
        <v>16197.310225759999</v>
      </c>
      <c r="E44" s="94">
        <v>11902.524327630004</v>
      </c>
      <c r="G44" s="7"/>
      <c r="H44" s="7"/>
    </row>
    <row r="45" spans="2:8">
      <c r="B45" s="18" t="s">
        <v>121</v>
      </c>
      <c r="C45" s="72">
        <v>186.316699</v>
      </c>
      <c r="D45" s="72">
        <v>219.19744856</v>
      </c>
      <c r="E45" s="94">
        <v>218.38916799</v>
      </c>
      <c r="G45" s="7"/>
      <c r="H45" s="7"/>
    </row>
    <row r="46" spans="2:8">
      <c r="B46" s="18" t="s">
        <v>2811</v>
      </c>
      <c r="C46" s="72">
        <v>168.7</v>
      </c>
      <c r="D46" s="72">
        <v>300.58999999999997</v>
      </c>
      <c r="E46" s="94">
        <v>0</v>
      </c>
      <c r="G46" s="7"/>
      <c r="H46" s="7"/>
    </row>
    <row r="47" spans="2:8">
      <c r="B47" s="18" t="s">
        <v>122</v>
      </c>
      <c r="C47" s="72">
        <v>482.53408899999999</v>
      </c>
      <c r="D47" s="72">
        <v>348.57412900000003</v>
      </c>
      <c r="E47" s="94">
        <v>227.85018984000004</v>
      </c>
      <c r="G47" s="7"/>
      <c r="H47" s="7"/>
    </row>
    <row r="48" spans="2:8">
      <c r="B48" s="18" t="s">
        <v>123</v>
      </c>
      <c r="C48" s="72">
        <v>6829.8995709999999</v>
      </c>
      <c r="D48" s="72">
        <v>4291.83293598</v>
      </c>
      <c r="E48" s="94">
        <v>4024.3730060500006</v>
      </c>
      <c r="G48" s="7"/>
      <c r="H48" s="7"/>
    </row>
    <row r="49" spans="2:8">
      <c r="B49" s="41" t="s">
        <v>124</v>
      </c>
      <c r="C49" s="73">
        <f>C50</f>
        <v>7309.9724660000002</v>
      </c>
      <c r="D49" s="73">
        <f t="shared" ref="D49:E49" si="7">D50</f>
        <v>9819.8949739500003</v>
      </c>
      <c r="E49" s="73">
        <f t="shared" si="7"/>
        <v>6511.0370970599997</v>
      </c>
      <c r="G49" s="7"/>
      <c r="H49" s="7"/>
    </row>
    <row r="50" spans="2:8">
      <c r="B50" s="18" t="s">
        <v>125</v>
      </c>
      <c r="C50" s="72">
        <v>7309.9724660000002</v>
      </c>
      <c r="D50" s="72">
        <v>9819.8949739500003</v>
      </c>
      <c r="E50" s="94">
        <v>6511.0370970599997</v>
      </c>
      <c r="G50" s="7"/>
      <c r="H50" s="7"/>
    </row>
    <row r="51" spans="2:8">
      <c r="B51" s="41" t="s">
        <v>126</v>
      </c>
      <c r="C51" s="73">
        <f>SUM(C52:C55)</f>
        <v>92264.417778000003</v>
      </c>
      <c r="D51" s="73">
        <f t="shared" ref="D51:E51" si="8">SUM(D52:D55)</f>
        <v>96706.904114139994</v>
      </c>
      <c r="E51" s="73">
        <f t="shared" si="8"/>
        <v>94906.162169459989</v>
      </c>
      <c r="G51" s="7"/>
      <c r="H51" s="7"/>
    </row>
    <row r="52" spans="2:8">
      <c r="B52" s="18" t="s">
        <v>127</v>
      </c>
      <c r="C52" s="72">
        <v>612.76176499999997</v>
      </c>
      <c r="D52" s="72">
        <v>666.50873799999999</v>
      </c>
      <c r="E52" s="94">
        <v>499.49453585999993</v>
      </c>
      <c r="G52" s="7"/>
      <c r="H52" s="7"/>
    </row>
    <row r="53" spans="2:8">
      <c r="B53" s="18" t="s">
        <v>128</v>
      </c>
      <c r="C53" s="72">
        <v>89379.551277999999</v>
      </c>
      <c r="D53" s="72">
        <v>93707.486155139995</v>
      </c>
      <c r="E53" s="94">
        <v>92935.547162029994</v>
      </c>
      <c r="G53" s="7"/>
      <c r="H53" s="7"/>
    </row>
    <row r="54" spans="2:8">
      <c r="B54" s="18" t="s">
        <v>129</v>
      </c>
      <c r="C54" s="72">
        <v>3.4314740000000001</v>
      </c>
      <c r="D54" s="72">
        <v>83.206352999999993</v>
      </c>
      <c r="E54" s="94">
        <v>47.889712569999993</v>
      </c>
      <c r="G54" s="7"/>
      <c r="H54" s="7"/>
    </row>
    <row r="55" spans="2:8">
      <c r="B55" s="18" t="s">
        <v>130</v>
      </c>
      <c r="C55" s="72">
        <v>2268.6732609999999</v>
      </c>
      <c r="D55" s="72">
        <v>2249.7028679999999</v>
      </c>
      <c r="E55" s="94">
        <v>1423.2307590000005</v>
      </c>
      <c r="G55" s="7"/>
      <c r="H55" s="7"/>
    </row>
    <row r="56" spans="2:8">
      <c r="B56" s="41" t="s">
        <v>131</v>
      </c>
      <c r="C56" s="73">
        <f>SUM(C57:C58)</f>
        <v>762.08392100000003</v>
      </c>
      <c r="D56" s="73">
        <f t="shared" ref="D56:E56" si="9">SUM(D57:D58)</f>
        <v>940.99230272</v>
      </c>
      <c r="E56" s="73">
        <f t="shared" si="9"/>
        <v>719.76849051999989</v>
      </c>
      <c r="G56" s="7"/>
      <c r="H56" s="7"/>
    </row>
    <row r="57" spans="2:8">
      <c r="B57" s="18" t="s">
        <v>132</v>
      </c>
      <c r="C57" s="72">
        <v>749.45083599999998</v>
      </c>
      <c r="D57" s="72">
        <v>938.99854789999995</v>
      </c>
      <c r="E57" s="94">
        <v>717.78343421999989</v>
      </c>
      <c r="G57" s="7"/>
      <c r="H57" s="7"/>
    </row>
    <row r="58" spans="2:8">
      <c r="B58" s="18" t="s">
        <v>1123</v>
      </c>
      <c r="C58" s="72">
        <v>12.633084999999999</v>
      </c>
      <c r="D58" s="72">
        <v>1.9937548200000001</v>
      </c>
      <c r="E58" s="94">
        <v>1.9850563000000001</v>
      </c>
      <c r="G58" s="7"/>
      <c r="H58" s="7"/>
    </row>
    <row r="59" spans="2:8">
      <c r="B59" s="41" t="s">
        <v>133</v>
      </c>
      <c r="C59" s="73">
        <f>SUM(C60:C64)</f>
        <v>115004.34796799999</v>
      </c>
      <c r="D59" s="73">
        <f t="shared" ref="D59:E59" si="10">SUM(D60:D64)</f>
        <v>96243.05242511</v>
      </c>
      <c r="E59" s="73">
        <f t="shared" si="10"/>
        <v>80376.189601300008</v>
      </c>
      <c r="G59" s="7"/>
      <c r="H59" s="7"/>
    </row>
    <row r="60" spans="2:8">
      <c r="B60" s="18" t="s">
        <v>134</v>
      </c>
      <c r="C60" s="72">
        <v>63779.679345999997</v>
      </c>
      <c r="D60" s="72">
        <v>47733.973806239999</v>
      </c>
      <c r="E60" s="94">
        <v>41484.035823909995</v>
      </c>
      <c r="G60" s="7"/>
      <c r="H60" s="7"/>
    </row>
    <row r="61" spans="2:8">
      <c r="B61" s="18" t="s">
        <v>135</v>
      </c>
      <c r="C61" s="72">
        <v>91.082204000000004</v>
      </c>
      <c r="D61" s="72">
        <v>81.245633400000003</v>
      </c>
      <c r="E61" s="94">
        <v>58.693502649999992</v>
      </c>
      <c r="G61" s="7"/>
      <c r="H61" s="7"/>
    </row>
    <row r="62" spans="2:8">
      <c r="B62" s="18" t="s">
        <v>136</v>
      </c>
      <c r="C62" s="72">
        <v>46244.887248999999</v>
      </c>
      <c r="D62" s="72">
        <v>42101.538945139997</v>
      </c>
      <c r="E62" s="94">
        <v>33985.090458920007</v>
      </c>
      <c r="G62" s="7"/>
      <c r="H62" s="7"/>
    </row>
    <row r="63" spans="2:8">
      <c r="B63" s="18" t="s">
        <v>137</v>
      </c>
      <c r="C63" s="72">
        <v>905.37626499999999</v>
      </c>
      <c r="D63" s="72">
        <v>2006.0332168599996</v>
      </c>
      <c r="E63" s="94">
        <v>1424.5975986899998</v>
      </c>
      <c r="G63" s="7"/>
      <c r="H63" s="7"/>
    </row>
    <row r="64" spans="2:8">
      <c r="B64" s="18" t="s">
        <v>138</v>
      </c>
      <c r="C64" s="72">
        <v>3983.3229040000001</v>
      </c>
      <c r="D64" s="72">
        <v>4320.2608234699992</v>
      </c>
      <c r="E64" s="94">
        <v>3423.7722171300006</v>
      </c>
      <c r="G64" s="7"/>
      <c r="H64" s="7"/>
    </row>
    <row r="65" spans="2:8">
      <c r="B65" s="41" t="s">
        <v>139</v>
      </c>
      <c r="C65" s="73">
        <f>C66</f>
        <v>2319.162116</v>
      </c>
      <c r="D65" s="73">
        <f t="shared" ref="D65:E65" si="11">D66</f>
        <v>3621.0914029999999</v>
      </c>
      <c r="E65" s="73">
        <f t="shared" si="11"/>
        <v>1577.5894180299997</v>
      </c>
      <c r="G65" s="7"/>
      <c r="H65" s="7"/>
    </row>
    <row r="66" spans="2:8">
      <c r="B66" s="18" t="s">
        <v>140</v>
      </c>
      <c r="C66" s="72">
        <v>2319.162116</v>
      </c>
      <c r="D66" s="72">
        <v>3621.0914029999999</v>
      </c>
      <c r="E66" s="94">
        <v>1577.5894180299997</v>
      </c>
      <c r="G66" s="7"/>
      <c r="H66" s="7"/>
    </row>
    <row r="67" spans="2:8">
      <c r="B67" s="41" t="s">
        <v>141</v>
      </c>
      <c r="C67" s="73">
        <f>C68</f>
        <v>149.70302000000001</v>
      </c>
      <c r="D67" s="73">
        <f t="shared" ref="D67:E67" si="12">D68</f>
        <v>149.70302000000001</v>
      </c>
      <c r="E67" s="73">
        <f t="shared" si="12"/>
        <v>145.989833</v>
      </c>
      <c r="G67" s="7"/>
      <c r="H67" s="7"/>
    </row>
    <row r="68" spans="2:8">
      <c r="B68" s="18" t="s">
        <v>142</v>
      </c>
      <c r="C68" s="72">
        <v>149.70302000000001</v>
      </c>
      <c r="D68" s="72">
        <v>149.70302000000001</v>
      </c>
      <c r="E68" s="94">
        <v>145.989833</v>
      </c>
      <c r="G68" s="7"/>
      <c r="H68" s="7"/>
    </row>
    <row r="69" spans="2:8">
      <c r="B69" s="41" t="s">
        <v>143</v>
      </c>
      <c r="C69" s="73">
        <f>SUM(C70:C73)</f>
        <v>8280.2273710000009</v>
      </c>
      <c r="D69" s="73">
        <f t="shared" ref="D69:E69" si="13">SUM(D70:D73)</f>
        <v>7783.6344728499998</v>
      </c>
      <c r="E69" s="73">
        <f t="shared" si="13"/>
        <v>4925.5230742600015</v>
      </c>
      <c r="G69" s="7"/>
      <c r="H69" s="7"/>
    </row>
    <row r="70" spans="2:8">
      <c r="B70" s="18" t="s">
        <v>986</v>
      </c>
      <c r="C70" s="72">
        <v>38.137005000000002</v>
      </c>
      <c r="D70" s="72">
        <v>71.473939999999999</v>
      </c>
      <c r="E70" s="94">
        <v>38.761938630000003</v>
      </c>
      <c r="G70" s="7"/>
      <c r="H70" s="7"/>
    </row>
    <row r="71" spans="2:8">
      <c r="B71" s="18" t="s">
        <v>3735</v>
      </c>
      <c r="C71" s="72">
        <v>0</v>
      </c>
      <c r="D71" s="72">
        <v>4.3079313399999997</v>
      </c>
      <c r="E71" s="94">
        <v>0</v>
      </c>
      <c r="G71" s="7"/>
      <c r="H71" s="7"/>
    </row>
    <row r="72" spans="2:8">
      <c r="B72" s="18" t="s">
        <v>144</v>
      </c>
      <c r="C72" s="72">
        <v>8068.4191090000004</v>
      </c>
      <c r="D72" s="72">
        <v>7534.1813445099997</v>
      </c>
      <c r="E72" s="94">
        <v>4713.0898786300013</v>
      </c>
      <c r="G72" s="7"/>
      <c r="H72" s="7"/>
    </row>
    <row r="73" spans="2:8">
      <c r="B73" s="18" t="s">
        <v>2812</v>
      </c>
      <c r="C73" s="72">
        <v>173.671257</v>
      </c>
      <c r="D73" s="72">
        <v>173.671257</v>
      </c>
      <c r="E73" s="94">
        <v>173.671257</v>
      </c>
      <c r="G73" s="7"/>
      <c r="H73" s="7"/>
    </row>
    <row r="74" spans="2:8">
      <c r="B74" s="80" t="s">
        <v>145</v>
      </c>
      <c r="C74" s="73">
        <f>C75+C80+C95</f>
        <v>9784.2454699999998</v>
      </c>
      <c r="D74" s="73">
        <f t="shared" ref="D74:E74" si="14">D75+D80+D95</f>
        <v>9657.8537996600026</v>
      </c>
      <c r="E74" s="73">
        <f t="shared" si="14"/>
        <v>7024.6433399099969</v>
      </c>
      <c r="G74" s="7"/>
      <c r="H74" s="7"/>
    </row>
    <row r="75" spans="2:8">
      <c r="B75" s="41" t="s">
        <v>146</v>
      </c>
      <c r="C75" s="73">
        <f>SUM(C76:C79)</f>
        <v>900.97756499999991</v>
      </c>
      <c r="D75" s="73">
        <f t="shared" ref="D75:E75" si="15">SUM(D76:D79)</f>
        <v>1046.18867213</v>
      </c>
      <c r="E75" s="73">
        <f t="shared" si="15"/>
        <v>661.67075519000002</v>
      </c>
      <c r="G75" s="7"/>
      <c r="H75" s="7"/>
    </row>
    <row r="76" spans="2:8">
      <c r="B76" s="18" t="s">
        <v>147</v>
      </c>
      <c r="C76" s="72">
        <v>240.045174</v>
      </c>
      <c r="D76" s="72">
        <v>518.04517399999997</v>
      </c>
      <c r="E76" s="94">
        <v>327.45242235000001</v>
      </c>
      <c r="G76" s="7"/>
      <c r="H76" s="7"/>
    </row>
    <row r="77" spans="2:8">
      <c r="B77" s="18" t="s">
        <v>148</v>
      </c>
      <c r="C77" s="72">
        <v>469.84194600000001</v>
      </c>
      <c r="D77" s="72">
        <v>404.10202099999998</v>
      </c>
      <c r="E77" s="94">
        <v>275.77020425000001</v>
      </c>
      <c r="G77" s="7"/>
      <c r="H77" s="7"/>
    </row>
    <row r="78" spans="2:8">
      <c r="B78" s="18" t="s">
        <v>2551</v>
      </c>
      <c r="C78" s="72">
        <v>16.170945</v>
      </c>
      <c r="D78" s="72">
        <v>31.62577903</v>
      </c>
      <c r="E78" s="94">
        <v>2.5422580799999999</v>
      </c>
      <c r="G78" s="7"/>
      <c r="H78" s="7"/>
    </row>
    <row r="79" spans="2:8">
      <c r="B79" s="18" t="s">
        <v>149</v>
      </c>
      <c r="C79" s="72">
        <v>174.9195</v>
      </c>
      <c r="D79" s="72">
        <v>92.4156981</v>
      </c>
      <c r="E79" s="94">
        <v>55.905870510000007</v>
      </c>
      <c r="G79" s="7"/>
      <c r="H79" s="7"/>
    </row>
    <row r="80" spans="2:8" ht="16.899999999999999" customHeight="1">
      <c r="B80" s="41" t="s">
        <v>150</v>
      </c>
      <c r="C80" s="73">
        <f>SUM(C81:C94)</f>
        <v>8164.3254500000003</v>
      </c>
      <c r="D80" s="73">
        <f t="shared" ref="D80:E80" si="16">SUM(D81:D94)</f>
        <v>7790.7342240000035</v>
      </c>
      <c r="E80" s="73">
        <f t="shared" si="16"/>
        <v>5800.8161858999974</v>
      </c>
      <c r="G80" s="7"/>
      <c r="H80" s="7"/>
    </row>
    <row r="81" spans="2:8">
      <c r="B81" s="18" t="s">
        <v>151</v>
      </c>
      <c r="C81" s="72">
        <v>973.79100200000005</v>
      </c>
      <c r="D81" s="72">
        <v>289.432166</v>
      </c>
      <c r="E81" s="94">
        <v>215.40239202999993</v>
      </c>
      <c r="G81" s="7"/>
      <c r="H81" s="7"/>
    </row>
    <row r="82" spans="2:8">
      <c r="B82" s="18" t="s">
        <v>2813</v>
      </c>
      <c r="C82" s="72">
        <v>0.79366499999999995</v>
      </c>
      <c r="D82" s="72">
        <v>2.0816849999999998</v>
      </c>
      <c r="E82" s="94">
        <v>1.9539839999999999</v>
      </c>
      <c r="G82" s="7"/>
      <c r="H82" s="7"/>
    </row>
    <row r="83" spans="2:8">
      <c r="B83" s="18" t="s">
        <v>152</v>
      </c>
      <c r="C83" s="72">
        <v>168.15633700000001</v>
      </c>
      <c r="D83" s="72">
        <v>173.84933699999999</v>
      </c>
      <c r="E83" s="94">
        <v>173.69999995999999</v>
      </c>
      <c r="G83" s="7"/>
      <c r="H83" s="7"/>
    </row>
    <row r="84" spans="2:8">
      <c r="B84" s="18" t="s">
        <v>153</v>
      </c>
      <c r="C84" s="72">
        <v>8.5482440000000004</v>
      </c>
      <c r="D84" s="72">
        <v>2.717654</v>
      </c>
      <c r="E84" s="94">
        <v>0.43802604000000001</v>
      </c>
      <c r="G84" s="7"/>
      <c r="H84" s="7"/>
    </row>
    <row r="85" spans="2:8">
      <c r="B85" s="18" t="s">
        <v>154</v>
      </c>
      <c r="C85" s="72">
        <v>35.876055999999998</v>
      </c>
      <c r="D85" s="72">
        <v>30.130776999999998</v>
      </c>
      <c r="E85" s="94">
        <v>14.146977570000001</v>
      </c>
      <c r="G85" s="7"/>
      <c r="H85" s="7"/>
    </row>
    <row r="86" spans="2:8">
      <c r="B86" s="18" t="s">
        <v>155</v>
      </c>
      <c r="C86" s="72">
        <v>133.1</v>
      </c>
      <c r="D86" s="72">
        <v>167.1</v>
      </c>
      <c r="E86" s="94">
        <v>167.1</v>
      </c>
      <c r="G86" s="7"/>
      <c r="H86" s="7"/>
    </row>
    <row r="87" spans="2:8">
      <c r="B87" s="18" t="s">
        <v>2814</v>
      </c>
      <c r="C87" s="72">
        <v>103.47732499999999</v>
      </c>
      <c r="D87" s="72">
        <v>81.925740000000005</v>
      </c>
      <c r="E87" s="94">
        <v>51.310880230000002</v>
      </c>
      <c r="G87" s="7"/>
      <c r="H87" s="7"/>
    </row>
    <row r="88" spans="2:8">
      <c r="B88" s="18" t="s">
        <v>156</v>
      </c>
      <c r="C88" s="72">
        <v>901.64199499999995</v>
      </c>
      <c r="D88" s="72">
        <v>890.52216799999997</v>
      </c>
      <c r="E88" s="94">
        <v>704.85562395999989</v>
      </c>
      <c r="G88" s="7"/>
      <c r="H88" s="7"/>
    </row>
    <row r="89" spans="2:8">
      <c r="B89" s="18" t="s">
        <v>157</v>
      </c>
      <c r="C89" s="72">
        <v>631.89854400000002</v>
      </c>
      <c r="D89" s="72">
        <v>884.73868000000004</v>
      </c>
      <c r="E89" s="94">
        <v>772.70647366000014</v>
      </c>
      <c r="G89" s="7"/>
      <c r="H89" s="7"/>
    </row>
    <row r="90" spans="2:8">
      <c r="B90" s="18" t="s">
        <v>158</v>
      </c>
      <c r="C90" s="72">
        <v>113.76155300000001</v>
      </c>
      <c r="D90" s="72">
        <v>106.411553</v>
      </c>
      <c r="E90" s="94">
        <v>88.767280279999994</v>
      </c>
      <c r="G90" s="7"/>
      <c r="H90" s="7"/>
    </row>
    <row r="91" spans="2:8">
      <c r="B91" s="18" t="s">
        <v>159</v>
      </c>
      <c r="C91" s="72">
        <v>9.6492640000000005</v>
      </c>
      <c r="D91" s="72">
        <v>3.155189</v>
      </c>
      <c r="E91" s="94">
        <v>0.95594865000000007</v>
      </c>
      <c r="G91" s="7"/>
      <c r="H91" s="7"/>
    </row>
    <row r="92" spans="2:8">
      <c r="B92" s="18" t="s">
        <v>2815</v>
      </c>
      <c r="C92" s="72">
        <v>84.934883999999997</v>
      </c>
      <c r="D92" s="72">
        <v>66.405835999999994</v>
      </c>
      <c r="E92" s="94">
        <v>12.00073295</v>
      </c>
      <c r="G92" s="7"/>
      <c r="H92" s="7"/>
    </row>
    <row r="93" spans="2:8">
      <c r="B93" s="18" t="s">
        <v>160</v>
      </c>
      <c r="C93" s="72">
        <v>12</v>
      </c>
      <c r="D93" s="72">
        <v>15</v>
      </c>
      <c r="E93" s="94">
        <v>12.392060470000001</v>
      </c>
      <c r="G93" s="7"/>
      <c r="H93" s="7"/>
    </row>
    <row r="94" spans="2:8">
      <c r="B94" s="18" t="s">
        <v>161</v>
      </c>
      <c r="C94" s="72">
        <v>4986.6965810000002</v>
      </c>
      <c r="D94" s="72">
        <v>5077.2634390000039</v>
      </c>
      <c r="E94" s="94">
        <v>3585.0858060999976</v>
      </c>
      <c r="G94" s="7"/>
      <c r="H94" s="7"/>
    </row>
    <row r="95" spans="2:8">
      <c r="B95" s="41" t="s">
        <v>162</v>
      </c>
      <c r="C95" s="73">
        <f>SUM(C96:C103)</f>
        <v>718.942455</v>
      </c>
      <c r="D95" s="73">
        <f t="shared" ref="D95:E95" si="17">SUM(D96:D103)</f>
        <v>820.93090353000002</v>
      </c>
      <c r="E95" s="73">
        <f t="shared" si="17"/>
        <v>562.15639882000005</v>
      </c>
      <c r="G95" s="7"/>
      <c r="H95" s="7"/>
    </row>
    <row r="96" spans="2:8">
      <c r="B96" s="18" t="s">
        <v>163</v>
      </c>
      <c r="C96" s="72">
        <v>282.064978</v>
      </c>
      <c r="D96" s="72">
        <v>264.15318703999998</v>
      </c>
      <c r="E96" s="94">
        <v>232.34274601999999</v>
      </c>
      <c r="G96" s="7"/>
      <c r="H96" s="7"/>
    </row>
    <row r="97" spans="2:8">
      <c r="B97" s="18" t="s">
        <v>164</v>
      </c>
      <c r="C97" s="72">
        <v>4.5381109999999998</v>
      </c>
      <c r="D97" s="72">
        <v>4.9909695000000003</v>
      </c>
      <c r="E97" s="94">
        <v>4.9167955000000001</v>
      </c>
      <c r="G97" s="7"/>
      <c r="H97" s="7"/>
    </row>
    <row r="98" spans="2:8">
      <c r="B98" s="18" t="s">
        <v>165</v>
      </c>
      <c r="C98" s="72">
        <v>149.27897200000001</v>
      </c>
      <c r="D98" s="72">
        <v>164.27845587000002</v>
      </c>
      <c r="E98" s="94">
        <v>135.44573215</v>
      </c>
      <c r="G98" s="7"/>
      <c r="H98" s="7"/>
    </row>
    <row r="99" spans="2:8">
      <c r="B99" s="18" t="s">
        <v>166</v>
      </c>
      <c r="C99" s="72">
        <v>16</v>
      </c>
      <c r="D99" s="72">
        <v>14.61741647</v>
      </c>
      <c r="E99" s="94">
        <v>10.924023910000001</v>
      </c>
      <c r="G99" s="7"/>
      <c r="H99" s="7"/>
    </row>
    <row r="100" spans="2:8">
      <c r="B100" s="18" t="s">
        <v>2816</v>
      </c>
      <c r="C100" s="72">
        <v>62.669184000000001</v>
      </c>
      <c r="D100" s="72">
        <v>183.56796615000002</v>
      </c>
      <c r="E100" s="94">
        <v>41.496922869999999</v>
      </c>
      <c r="G100" s="7"/>
      <c r="H100" s="7"/>
    </row>
    <row r="101" spans="2:8">
      <c r="B101" s="18" t="s">
        <v>2817</v>
      </c>
      <c r="C101" s="72">
        <v>1.688957</v>
      </c>
      <c r="D101" s="72">
        <v>1.389006</v>
      </c>
      <c r="E101" s="94">
        <v>0</v>
      </c>
      <c r="G101" s="7"/>
      <c r="H101" s="7"/>
    </row>
    <row r="102" spans="2:8">
      <c r="B102" s="18" t="s">
        <v>167</v>
      </c>
      <c r="C102" s="72">
        <v>6.5523220000000002</v>
      </c>
      <c r="D102" s="72">
        <v>6.5504509999999998</v>
      </c>
      <c r="E102" s="94">
        <v>6.5504509999999998</v>
      </c>
      <c r="G102" s="7"/>
      <c r="H102" s="7"/>
    </row>
    <row r="103" spans="2:8">
      <c r="B103" s="18" t="s">
        <v>168</v>
      </c>
      <c r="C103" s="72">
        <v>196.14993100000001</v>
      </c>
      <c r="D103" s="72">
        <v>181.38345150000004</v>
      </c>
      <c r="E103" s="94">
        <v>130.47972736999998</v>
      </c>
      <c r="G103" s="7"/>
      <c r="H103" s="7"/>
    </row>
    <row r="104" spans="2:8">
      <c r="B104" s="80" t="s">
        <v>169</v>
      </c>
      <c r="C104" s="73">
        <f>C105+C110+C117+C124+C136+C147</f>
        <v>626232.99728500005</v>
      </c>
      <c r="D104" s="73">
        <f t="shared" ref="D104:E104" si="18">D105+D110+D117+D124+D136+D147</f>
        <v>648642.0080470501</v>
      </c>
      <c r="E104" s="73">
        <f t="shared" si="18"/>
        <v>582885.14466175996</v>
      </c>
      <c r="G104" s="7"/>
      <c r="H104" s="7"/>
    </row>
    <row r="105" spans="2:8">
      <c r="B105" s="41" t="s">
        <v>170</v>
      </c>
      <c r="C105" s="73">
        <f>SUM(C106:C109)</f>
        <v>26591.527885</v>
      </c>
      <c r="D105" s="73">
        <f t="shared" ref="D105:E105" si="19">SUM(D106:D109)</f>
        <v>32161.488955840003</v>
      </c>
      <c r="E105" s="73">
        <f t="shared" si="19"/>
        <v>28237.802105480001</v>
      </c>
      <c r="G105" s="7"/>
      <c r="H105" s="7"/>
    </row>
    <row r="106" spans="2:8">
      <c r="B106" s="18" t="s">
        <v>171</v>
      </c>
      <c r="C106" s="72">
        <v>3603.2551539999999</v>
      </c>
      <c r="D106" s="72">
        <v>5414.8906889300006</v>
      </c>
      <c r="E106" s="94">
        <v>4743.0180219500007</v>
      </c>
      <c r="G106" s="7"/>
      <c r="H106" s="7"/>
    </row>
    <row r="107" spans="2:8">
      <c r="B107" s="18" t="s">
        <v>172</v>
      </c>
      <c r="C107" s="72">
        <v>1105.454</v>
      </c>
      <c r="D107" s="72">
        <v>967.56735891000005</v>
      </c>
      <c r="E107" s="94">
        <v>518.86019774999988</v>
      </c>
      <c r="G107" s="7"/>
      <c r="H107" s="7"/>
    </row>
    <row r="108" spans="2:8">
      <c r="B108" s="18" t="s">
        <v>173</v>
      </c>
      <c r="C108" s="72">
        <v>21882.818730999999</v>
      </c>
      <c r="D108" s="72">
        <v>25769.070908000002</v>
      </c>
      <c r="E108" s="94">
        <v>22974.22663578</v>
      </c>
      <c r="G108" s="7"/>
      <c r="H108" s="7"/>
    </row>
    <row r="109" spans="2:8">
      <c r="B109" s="18" t="s">
        <v>3719</v>
      </c>
      <c r="C109" s="72">
        <v>0</v>
      </c>
      <c r="D109" s="72">
        <v>9.9600000000000009</v>
      </c>
      <c r="E109" s="94">
        <v>1.6972499999999999</v>
      </c>
      <c r="G109" s="7"/>
      <c r="H109" s="7"/>
    </row>
    <row r="110" spans="2:8">
      <c r="B110" s="41" t="s">
        <v>174</v>
      </c>
      <c r="C110" s="73">
        <f>SUM(C111:C116)</f>
        <v>133160.839893</v>
      </c>
      <c r="D110" s="73">
        <f t="shared" ref="D110:E110" si="20">SUM(D111:D116)</f>
        <v>138704.85416639998</v>
      </c>
      <c r="E110" s="73">
        <f t="shared" si="20"/>
        <v>127954.93656684003</v>
      </c>
      <c r="G110" s="7"/>
      <c r="H110" s="7"/>
    </row>
    <row r="111" spans="2:8">
      <c r="B111" s="18" t="s">
        <v>2818</v>
      </c>
      <c r="C111" s="72">
        <v>161.55573999999999</v>
      </c>
      <c r="D111" s="72">
        <v>168.65748063999999</v>
      </c>
      <c r="E111" s="94">
        <v>121.48533374</v>
      </c>
      <c r="G111" s="7"/>
      <c r="H111" s="7"/>
    </row>
    <row r="112" spans="2:8">
      <c r="B112" s="18" t="s">
        <v>175</v>
      </c>
      <c r="C112" s="72">
        <v>12981.049711</v>
      </c>
      <c r="D112" s="72">
        <v>13963.81773416</v>
      </c>
      <c r="E112" s="94">
        <v>13048.551907400004</v>
      </c>
      <c r="G112" s="7"/>
      <c r="H112" s="7"/>
    </row>
    <row r="113" spans="2:8">
      <c r="B113" s="18" t="s">
        <v>176</v>
      </c>
      <c r="C113" s="72">
        <v>11127.355992000001</v>
      </c>
      <c r="D113" s="72">
        <v>11792.948101959999</v>
      </c>
      <c r="E113" s="94">
        <v>10775.505237939999</v>
      </c>
      <c r="G113" s="7"/>
      <c r="H113" s="7"/>
    </row>
    <row r="114" spans="2:8">
      <c r="B114" s="18" t="s">
        <v>177</v>
      </c>
      <c r="C114" s="72">
        <v>30.27</v>
      </c>
      <c r="D114" s="72">
        <v>58.481150019999994</v>
      </c>
      <c r="E114" s="94">
        <v>40.717313859999997</v>
      </c>
      <c r="G114" s="7"/>
      <c r="H114" s="7"/>
    </row>
    <row r="115" spans="2:8">
      <c r="B115" s="18" t="s">
        <v>178</v>
      </c>
      <c r="C115" s="72">
        <v>9.5212959999999995</v>
      </c>
      <c r="D115" s="72">
        <v>10.407883999999999</v>
      </c>
      <c r="E115" s="94">
        <v>8.1270621599999995</v>
      </c>
      <c r="G115" s="7"/>
      <c r="H115" s="7"/>
    </row>
    <row r="116" spans="2:8">
      <c r="B116" s="18" t="s">
        <v>179</v>
      </c>
      <c r="C116" s="72">
        <v>108851.08715399999</v>
      </c>
      <c r="D116" s="72">
        <v>112710.54181561997</v>
      </c>
      <c r="E116" s="94">
        <v>103960.54971174002</v>
      </c>
      <c r="G116" s="7"/>
      <c r="H116" s="7"/>
    </row>
    <row r="117" spans="2:8">
      <c r="B117" s="41" t="s">
        <v>180</v>
      </c>
      <c r="C117" s="81">
        <f>SUM(C118:C123)</f>
        <v>9752.5831039999994</v>
      </c>
      <c r="D117" s="81">
        <f t="shared" ref="D117:E117" si="21">SUM(D118:D123)</f>
        <v>13315.110223720001</v>
      </c>
      <c r="E117" s="81">
        <f t="shared" si="21"/>
        <v>10462.468076809999</v>
      </c>
      <c r="G117" s="7"/>
      <c r="H117" s="7"/>
    </row>
    <row r="118" spans="2:8">
      <c r="B118" s="18" t="s">
        <v>181</v>
      </c>
      <c r="C118" s="72">
        <v>1475.270784</v>
      </c>
      <c r="D118" s="72">
        <v>2208.76115454</v>
      </c>
      <c r="E118" s="94">
        <v>1491.0172441900002</v>
      </c>
      <c r="G118" s="7"/>
      <c r="H118" s="7"/>
    </row>
    <row r="119" spans="2:8">
      <c r="B119" s="18" t="s">
        <v>182</v>
      </c>
      <c r="C119" s="72">
        <v>1292.268863</v>
      </c>
      <c r="D119" s="72">
        <v>3122.2903406100004</v>
      </c>
      <c r="E119" s="94">
        <v>2265.5780363200001</v>
      </c>
      <c r="G119" s="7"/>
      <c r="H119" s="7"/>
    </row>
    <row r="120" spans="2:8">
      <c r="B120" s="18" t="s">
        <v>183</v>
      </c>
      <c r="C120" s="72">
        <v>4430.4965069999998</v>
      </c>
      <c r="D120" s="72">
        <v>4639.5389842700006</v>
      </c>
      <c r="E120" s="94">
        <v>4048.5438829899999</v>
      </c>
      <c r="G120" s="7"/>
      <c r="H120" s="7"/>
    </row>
    <row r="121" spans="2:8">
      <c r="B121" s="18" t="s">
        <v>968</v>
      </c>
      <c r="C121" s="72">
        <v>0.70926299999999998</v>
      </c>
      <c r="D121" s="72">
        <v>0</v>
      </c>
      <c r="E121" s="94">
        <v>0</v>
      </c>
      <c r="G121" s="7"/>
      <c r="H121" s="7"/>
    </row>
    <row r="122" spans="2:8">
      <c r="B122" s="18" t="s">
        <v>184</v>
      </c>
      <c r="C122" s="72">
        <v>331.42829799999998</v>
      </c>
      <c r="D122" s="72">
        <v>888.29000324999981</v>
      </c>
      <c r="E122" s="94">
        <v>750.5514160299997</v>
      </c>
      <c r="G122" s="7"/>
      <c r="H122" s="7"/>
    </row>
    <row r="123" spans="2:8">
      <c r="B123" s="18" t="s">
        <v>185</v>
      </c>
      <c r="C123" s="72">
        <v>2222.4093889999999</v>
      </c>
      <c r="D123" s="72">
        <v>2456.2297410499996</v>
      </c>
      <c r="E123" s="94">
        <v>1906.77749728</v>
      </c>
      <c r="G123" s="7"/>
      <c r="H123" s="7"/>
    </row>
    <row r="124" spans="2:8">
      <c r="B124" s="41" t="s">
        <v>186</v>
      </c>
      <c r="C124" s="73">
        <f>SUM(C125:C135)</f>
        <v>299968.35136600002</v>
      </c>
      <c r="D124" s="73">
        <f t="shared" ref="D124:E124" si="22">SUM(D125:D135)</f>
        <v>300974.4452749301</v>
      </c>
      <c r="E124" s="73">
        <f t="shared" si="22"/>
        <v>270697.04170269001</v>
      </c>
      <c r="G124" s="7"/>
      <c r="H124" s="7"/>
    </row>
    <row r="125" spans="2:8">
      <c r="B125" s="18" t="s">
        <v>187</v>
      </c>
      <c r="C125" s="72">
        <v>20083.879982999999</v>
      </c>
      <c r="D125" s="72">
        <v>12939.349959090025</v>
      </c>
      <c r="E125" s="94">
        <v>12026.530635339988</v>
      </c>
      <c r="G125" s="7"/>
      <c r="H125" s="7"/>
    </row>
    <row r="126" spans="2:8">
      <c r="B126" s="18" t="s">
        <v>1124</v>
      </c>
      <c r="C126" s="72">
        <v>101277.75752299999</v>
      </c>
      <c r="D126" s="72">
        <v>112572.81281503002</v>
      </c>
      <c r="E126" s="94">
        <v>101426.73482214999</v>
      </c>
      <c r="G126" s="7"/>
      <c r="H126" s="7"/>
    </row>
    <row r="127" spans="2:8">
      <c r="B127" s="18" t="s">
        <v>1125</v>
      </c>
      <c r="C127" s="72">
        <v>31159.505327999999</v>
      </c>
      <c r="D127" s="72">
        <v>32585.152754330007</v>
      </c>
      <c r="E127" s="94">
        <v>29031.538716800002</v>
      </c>
      <c r="G127" s="7"/>
      <c r="H127" s="7"/>
    </row>
    <row r="128" spans="2:8">
      <c r="B128" s="18" t="s">
        <v>188</v>
      </c>
      <c r="C128" s="72">
        <v>24122.473035999999</v>
      </c>
      <c r="D128" s="72">
        <v>25667.607080439997</v>
      </c>
      <c r="E128" s="94">
        <v>23782.056008020001</v>
      </c>
      <c r="G128" s="7"/>
      <c r="H128" s="7"/>
    </row>
    <row r="129" spans="2:8">
      <c r="B129" s="18" t="s">
        <v>189</v>
      </c>
      <c r="C129" s="72">
        <v>3625.3491800000002</v>
      </c>
      <c r="D129" s="72">
        <v>3519.9536842800003</v>
      </c>
      <c r="E129" s="94">
        <v>3131.2348547299998</v>
      </c>
      <c r="G129" s="7"/>
      <c r="H129" s="7"/>
    </row>
    <row r="130" spans="2:8">
      <c r="B130" s="18" t="s">
        <v>190</v>
      </c>
      <c r="C130" s="72">
        <v>10281.253720000001</v>
      </c>
      <c r="D130" s="72">
        <v>12103.12479389</v>
      </c>
      <c r="E130" s="94">
        <v>10940.730873660004</v>
      </c>
      <c r="G130" s="7"/>
      <c r="H130" s="7"/>
    </row>
    <row r="131" spans="2:8">
      <c r="B131" s="18" t="s">
        <v>191</v>
      </c>
      <c r="C131" s="72">
        <v>1362.36232</v>
      </c>
      <c r="D131" s="72">
        <v>1308.53569623</v>
      </c>
      <c r="E131" s="94">
        <v>1143.1874794400003</v>
      </c>
      <c r="G131" s="7"/>
      <c r="H131" s="7"/>
    </row>
    <row r="132" spans="2:8">
      <c r="B132" s="18" t="s">
        <v>192</v>
      </c>
      <c r="C132" s="72">
        <v>561.07786499999997</v>
      </c>
      <c r="D132" s="72">
        <v>660.1088539000001</v>
      </c>
      <c r="E132" s="94">
        <v>605.87241828000037</v>
      </c>
      <c r="G132" s="7"/>
      <c r="H132" s="7"/>
    </row>
    <row r="133" spans="2:8">
      <c r="B133" s="18" t="s">
        <v>193</v>
      </c>
      <c r="C133" s="72">
        <v>556.87523099999999</v>
      </c>
      <c r="D133" s="72">
        <v>665.49833262000004</v>
      </c>
      <c r="E133" s="94">
        <v>515.41739247999999</v>
      </c>
      <c r="G133" s="7"/>
      <c r="H133" s="7"/>
    </row>
    <row r="134" spans="2:8">
      <c r="B134" s="18" t="s">
        <v>194</v>
      </c>
      <c r="C134" s="72">
        <v>1057.9352120000001</v>
      </c>
      <c r="D134" s="72">
        <v>1921.4551536900001</v>
      </c>
      <c r="E134" s="94">
        <v>1507.7819932300001</v>
      </c>
      <c r="G134" s="7"/>
      <c r="H134" s="7"/>
    </row>
    <row r="135" spans="2:8">
      <c r="B135" s="18" t="s">
        <v>195</v>
      </c>
      <c r="C135" s="72">
        <v>105879.881968</v>
      </c>
      <c r="D135" s="72">
        <v>97030.846151430014</v>
      </c>
      <c r="E135" s="94">
        <v>86585.956508560019</v>
      </c>
      <c r="G135" s="7"/>
      <c r="H135" s="7"/>
    </row>
    <row r="136" spans="2:8">
      <c r="B136" s="41" t="s">
        <v>196</v>
      </c>
      <c r="C136" s="73">
        <f>SUM(C137:C146)</f>
        <v>155715.91962099998</v>
      </c>
      <c r="D136" s="73">
        <f t="shared" ref="D136:E136" si="23">SUM(D137:D146)</f>
        <v>162397.06979322006</v>
      </c>
      <c r="E136" s="73">
        <f t="shared" si="23"/>
        <v>144793.52383416996</v>
      </c>
      <c r="G136" s="7"/>
      <c r="H136" s="7"/>
    </row>
    <row r="137" spans="2:8" ht="15.75" customHeight="1">
      <c r="B137" s="18" t="s">
        <v>197</v>
      </c>
      <c r="C137" s="72">
        <v>73577.328735000003</v>
      </c>
      <c r="D137" s="72">
        <v>78611.120330320002</v>
      </c>
      <c r="E137" s="94">
        <v>72085.673768100009</v>
      </c>
      <c r="G137" s="7"/>
      <c r="H137" s="7"/>
    </row>
    <row r="138" spans="2:8" ht="15.75" customHeight="1">
      <c r="B138" s="18" t="s">
        <v>4176</v>
      </c>
      <c r="C138" s="72"/>
      <c r="D138" s="72">
        <v>0.6</v>
      </c>
      <c r="E138" s="94">
        <v>0.185</v>
      </c>
      <c r="G138" s="7"/>
      <c r="H138" s="7"/>
    </row>
    <row r="139" spans="2:8" ht="15.75" customHeight="1">
      <c r="B139" s="18" t="s">
        <v>2819</v>
      </c>
      <c r="C139" s="72">
        <v>293.62300900000002</v>
      </c>
      <c r="D139" s="72">
        <v>293.62300900000002</v>
      </c>
      <c r="E139" s="94">
        <v>293.62300900000002</v>
      </c>
      <c r="G139" s="7"/>
      <c r="H139" s="7"/>
    </row>
    <row r="140" spans="2:8" ht="15.75" customHeight="1">
      <c r="B140" s="18" t="s">
        <v>2507</v>
      </c>
      <c r="C140" s="72">
        <v>1656.8059290000001</v>
      </c>
      <c r="D140" s="72">
        <v>1690.1149949999999</v>
      </c>
      <c r="E140" s="94">
        <v>1671.7585079400001</v>
      </c>
      <c r="G140" s="7"/>
      <c r="H140" s="7"/>
    </row>
    <row r="141" spans="2:8" ht="15.75" customHeight="1">
      <c r="B141" s="18" t="s">
        <v>198</v>
      </c>
      <c r="C141" s="72">
        <v>250.74257399999999</v>
      </c>
      <c r="D141" s="72">
        <v>686.55573300000003</v>
      </c>
      <c r="E141" s="94">
        <v>452.78459076000001</v>
      </c>
      <c r="G141" s="7"/>
      <c r="H141" s="7"/>
    </row>
    <row r="142" spans="2:8">
      <c r="B142" s="18" t="s">
        <v>199</v>
      </c>
      <c r="C142" s="72">
        <v>3905.1047960000001</v>
      </c>
      <c r="D142" s="72">
        <v>3599.0746660000004</v>
      </c>
      <c r="E142" s="94">
        <v>2720.1007334900014</v>
      </c>
      <c r="G142" s="7"/>
      <c r="H142" s="7"/>
    </row>
    <row r="143" spans="2:8">
      <c r="B143" s="18" t="s">
        <v>200</v>
      </c>
      <c r="C143" s="72">
        <v>1671.91101</v>
      </c>
      <c r="D143" s="72">
        <v>2280.6333146699994</v>
      </c>
      <c r="E143" s="94">
        <v>1631.2902766299999</v>
      </c>
      <c r="G143" s="7"/>
      <c r="H143" s="7"/>
    </row>
    <row r="144" spans="2:8">
      <c r="B144" s="18" t="s">
        <v>201</v>
      </c>
      <c r="C144" s="72">
        <v>72103.426275999998</v>
      </c>
      <c r="D144" s="72">
        <v>72881.808203920009</v>
      </c>
      <c r="E144" s="94">
        <v>64191.605804389983</v>
      </c>
      <c r="G144" s="7"/>
      <c r="H144" s="7"/>
    </row>
    <row r="145" spans="2:8">
      <c r="B145" s="18" t="s">
        <v>2820</v>
      </c>
      <c r="C145" s="72">
        <v>1.6</v>
      </c>
      <c r="D145" s="72">
        <v>1.6</v>
      </c>
      <c r="E145" s="94">
        <v>1.148363</v>
      </c>
      <c r="G145" s="7"/>
      <c r="H145" s="7"/>
    </row>
    <row r="146" spans="2:8">
      <c r="B146" s="18" t="s">
        <v>202</v>
      </c>
      <c r="C146" s="72">
        <v>2255.3772920000001</v>
      </c>
      <c r="D146" s="72">
        <v>2351.9395413100001</v>
      </c>
      <c r="E146" s="94">
        <v>1745.3537808600001</v>
      </c>
      <c r="G146" s="7"/>
      <c r="H146" s="7"/>
    </row>
    <row r="147" spans="2:8">
      <c r="B147" s="41" t="s">
        <v>203</v>
      </c>
      <c r="C147" s="73">
        <f>SUM(C148:C151)</f>
        <v>1043.775416</v>
      </c>
      <c r="D147" s="73">
        <f t="shared" ref="D147:E147" si="24">SUM(D148:D151)</f>
        <v>1089.03963294</v>
      </c>
      <c r="E147" s="73">
        <f t="shared" si="24"/>
        <v>739.37237576999996</v>
      </c>
      <c r="G147" s="7"/>
      <c r="H147" s="7"/>
    </row>
    <row r="148" spans="2:8">
      <c r="B148" s="18" t="s">
        <v>204</v>
      </c>
      <c r="C148" s="72">
        <v>146.32508799999999</v>
      </c>
      <c r="D148" s="72">
        <v>181.00784451999999</v>
      </c>
      <c r="E148" s="94">
        <v>124.78753356</v>
      </c>
      <c r="G148" s="7"/>
      <c r="H148" s="7"/>
    </row>
    <row r="149" spans="2:8">
      <c r="B149" s="18" t="s">
        <v>2821</v>
      </c>
      <c r="C149" s="72">
        <v>310</v>
      </c>
      <c r="D149" s="72">
        <v>125.00000000000001</v>
      </c>
      <c r="E149" s="94">
        <v>58.966077510000005</v>
      </c>
      <c r="G149" s="7"/>
      <c r="H149" s="7"/>
    </row>
    <row r="150" spans="2:8">
      <c r="B150" s="18" t="s">
        <v>205</v>
      </c>
      <c r="C150" s="72">
        <v>195.103174</v>
      </c>
      <c r="D150" s="72">
        <v>160.55051861999999</v>
      </c>
      <c r="E150" s="94">
        <v>122.88999533</v>
      </c>
      <c r="G150" s="7"/>
      <c r="H150" s="7"/>
    </row>
    <row r="151" spans="2:8">
      <c r="B151" s="18" t="s">
        <v>206</v>
      </c>
      <c r="C151" s="72">
        <v>392.34715399999999</v>
      </c>
      <c r="D151" s="72">
        <v>622.48126980000006</v>
      </c>
      <c r="E151" s="94">
        <v>432.72876936999995</v>
      </c>
      <c r="G151" s="7"/>
      <c r="H151" s="7"/>
    </row>
    <row r="152" spans="2:8" ht="15" customHeight="1">
      <c r="B152" s="80" t="s">
        <v>207</v>
      </c>
      <c r="C152" s="73">
        <f>C153</f>
        <v>294634.03054200002</v>
      </c>
      <c r="D152" s="73">
        <f t="shared" ref="D152:E153" si="25">D153</f>
        <v>294634.03054200002</v>
      </c>
      <c r="E152" s="73">
        <f t="shared" si="25"/>
        <v>273627.09270277998</v>
      </c>
      <c r="G152" s="7"/>
      <c r="H152" s="7"/>
    </row>
    <row r="153" spans="2:8">
      <c r="B153" s="41" t="s">
        <v>208</v>
      </c>
      <c r="C153" s="73">
        <f>C154</f>
        <v>294634.03054200002</v>
      </c>
      <c r="D153" s="73">
        <f t="shared" si="25"/>
        <v>294634.03054200002</v>
      </c>
      <c r="E153" s="73">
        <f t="shared" si="25"/>
        <v>273627.09270277998</v>
      </c>
      <c r="G153" s="7"/>
      <c r="H153" s="7"/>
    </row>
    <row r="154" spans="2:8">
      <c r="B154" s="18" t="s">
        <v>209</v>
      </c>
      <c r="C154" s="72">
        <v>294634.03054200002</v>
      </c>
      <c r="D154" s="72">
        <v>294634.03054200002</v>
      </c>
      <c r="E154" s="94">
        <v>273627.09270277998</v>
      </c>
      <c r="G154" s="7"/>
      <c r="H154" s="7"/>
    </row>
    <row r="155" spans="2:8">
      <c r="B155" s="22" t="s">
        <v>42</v>
      </c>
      <c r="C155" s="19">
        <f t="shared" ref="C155:E157" si="26">C156</f>
        <v>113668.099604</v>
      </c>
      <c r="D155" s="19">
        <f t="shared" si="26"/>
        <v>113668.099604</v>
      </c>
      <c r="E155" s="95">
        <f t="shared" si="26"/>
        <v>93046.067265720005</v>
      </c>
      <c r="G155" s="7"/>
    </row>
    <row r="156" spans="2:8">
      <c r="B156" s="42" t="s">
        <v>210</v>
      </c>
      <c r="C156" s="35">
        <f t="shared" si="26"/>
        <v>113668.099604</v>
      </c>
      <c r="D156" s="35">
        <f t="shared" si="26"/>
        <v>113668.099604</v>
      </c>
      <c r="E156" s="35">
        <f t="shared" si="26"/>
        <v>93046.067265720005</v>
      </c>
      <c r="G156" s="7"/>
    </row>
    <row r="157" spans="2:8">
      <c r="B157" s="41" t="s">
        <v>211</v>
      </c>
      <c r="C157" s="35">
        <f>C158</f>
        <v>113668.099604</v>
      </c>
      <c r="D157" s="35">
        <f t="shared" si="26"/>
        <v>113668.099604</v>
      </c>
      <c r="E157" s="35">
        <f t="shared" si="26"/>
        <v>93046.067265720005</v>
      </c>
      <c r="G157" s="7"/>
    </row>
    <row r="158" spans="2:8">
      <c r="B158" s="18" t="s">
        <v>212</v>
      </c>
      <c r="C158" s="36">
        <v>113668.099604</v>
      </c>
      <c r="D158" s="36">
        <v>113668.099604</v>
      </c>
      <c r="E158" s="94">
        <v>93046.067265720005</v>
      </c>
    </row>
    <row r="159" spans="2:8">
      <c r="B159" s="34" t="s">
        <v>45</v>
      </c>
      <c r="C159" s="30">
        <f>C13+C155</f>
        <v>1532354.6145540001</v>
      </c>
      <c r="D159" s="30">
        <f>D13+D155</f>
        <v>1575108.29651657</v>
      </c>
      <c r="E159" s="98">
        <f>E13+E155</f>
        <v>1400283.3469706902</v>
      </c>
    </row>
    <row r="160" spans="2:8">
      <c r="B160" s="15" t="s">
        <v>26</v>
      </c>
      <c r="C160" s="16"/>
      <c r="D160" s="16"/>
      <c r="E160" s="16"/>
      <c r="G160" s="7"/>
    </row>
    <row r="161" spans="2:7" ht="21.6" customHeight="1">
      <c r="B161" s="234" t="s">
        <v>4328</v>
      </c>
      <c r="C161" s="234"/>
      <c r="D161" s="234"/>
      <c r="E161" s="234"/>
      <c r="G161" s="7"/>
    </row>
    <row r="162" spans="2:7" ht="12.75" customHeight="1">
      <c r="B162" s="15" t="s">
        <v>46</v>
      </c>
      <c r="C162" s="16"/>
      <c r="D162" s="16"/>
      <c r="E162" s="16"/>
      <c r="G162" s="7"/>
    </row>
    <row r="163" spans="2:7">
      <c r="B163" s="234" t="s">
        <v>3744</v>
      </c>
      <c r="C163" s="234"/>
      <c r="D163" s="234"/>
      <c r="E163" s="234"/>
      <c r="G163" s="7"/>
    </row>
    <row r="164" spans="2:7" ht="28.5" customHeight="1">
      <c r="B164" s="234"/>
      <c r="C164" s="234"/>
      <c r="D164" s="234"/>
      <c r="E164" s="234"/>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13" sqref="G13"/>
    </sheetView>
  </sheetViews>
  <sheetFormatPr baseColWidth="10" defaultColWidth="11.42578125" defaultRowHeight="15"/>
  <cols>
    <col min="1" max="1" width="11.42578125" style="109"/>
    <col min="2" max="2" width="99.140625" style="109" customWidth="1"/>
    <col min="3" max="4" width="15.42578125" style="109" customWidth="1"/>
    <col min="5" max="5" width="17.7109375" style="109" customWidth="1"/>
    <col min="6" max="6" width="21.85546875" style="109" bestFit="1" customWidth="1"/>
    <col min="7" max="7" width="38.5703125" style="109" customWidth="1"/>
    <col min="8" max="16384" width="11.42578125" style="109"/>
  </cols>
  <sheetData>
    <row r="1" spans="2:7" ht="28.5">
      <c r="B1" s="229" t="s">
        <v>0</v>
      </c>
      <c r="C1" s="229"/>
      <c r="D1" s="229"/>
      <c r="E1" s="229"/>
    </row>
    <row r="2" spans="2:7" ht="45" customHeight="1">
      <c r="B2" s="250" t="s">
        <v>1</v>
      </c>
      <c r="C2" s="250"/>
      <c r="D2" s="250"/>
      <c r="E2" s="250"/>
    </row>
    <row r="3" spans="2:7" ht="15.6" customHeight="1">
      <c r="B3" s="231" t="s">
        <v>2</v>
      </c>
      <c r="C3" s="231"/>
      <c r="D3" s="231"/>
      <c r="E3" s="231"/>
    </row>
    <row r="4" spans="2:7" ht="13.9" customHeight="1">
      <c r="B4"/>
      <c r="C4"/>
      <c r="D4"/>
      <c r="E4"/>
    </row>
    <row r="5" spans="2:7" ht="18.75">
      <c r="B5" s="245" t="s">
        <v>29</v>
      </c>
      <c r="C5" s="245"/>
      <c r="D5" s="245"/>
      <c r="E5" s="245"/>
    </row>
    <row r="6" spans="2:7" ht="18.75">
      <c r="B6" s="245" t="s">
        <v>3323</v>
      </c>
      <c r="C6" s="245"/>
      <c r="D6" s="245"/>
      <c r="E6" s="245"/>
      <c r="G6" s="110"/>
    </row>
    <row r="7" spans="2:7" ht="18.75">
      <c r="B7" s="241" t="s">
        <v>4317</v>
      </c>
      <c r="C7" s="241"/>
      <c r="D7" s="241"/>
      <c r="E7" s="241"/>
      <c r="G7" s="110"/>
    </row>
    <row r="8" spans="2:7" ht="15.75">
      <c r="B8" s="247" t="s">
        <v>5</v>
      </c>
      <c r="C8" s="247"/>
      <c r="D8" s="247"/>
      <c r="E8" s="247"/>
      <c r="G8" s="111"/>
    </row>
    <row r="9" spans="2:7">
      <c r="B9"/>
      <c r="C9"/>
      <c r="D9"/>
      <c r="E9"/>
      <c r="G9" s="111"/>
    </row>
    <row r="10" spans="2:7">
      <c r="B10" s="117"/>
      <c r="C10" s="117"/>
      <c r="D10" s="117"/>
      <c r="E10" s="117"/>
      <c r="G10" s="111"/>
    </row>
    <row r="11" spans="2:7" ht="9.6" customHeight="1">
      <c r="B11" s="246" t="s">
        <v>6</v>
      </c>
      <c r="C11" s="249" t="s">
        <v>7</v>
      </c>
      <c r="D11" s="235" t="s">
        <v>3730</v>
      </c>
      <c r="E11" s="249" t="s">
        <v>8</v>
      </c>
    </row>
    <row r="12" spans="2:7" ht="13.15" customHeight="1">
      <c r="B12" s="246"/>
      <c r="C12" s="249"/>
      <c r="D12" s="235"/>
      <c r="E12" s="249"/>
    </row>
    <row r="13" spans="2:7" ht="15" customHeight="1">
      <c r="B13" s="246"/>
      <c r="C13" s="135" t="s">
        <v>3741</v>
      </c>
      <c r="D13" s="49" t="s">
        <v>3731</v>
      </c>
      <c r="E13" s="249"/>
      <c r="G13" s="112"/>
    </row>
    <row r="14" spans="2:7">
      <c r="B14" s="136" t="s">
        <v>3317</v>
      </c>
      <c r="C14" s="28">
        <f>C15+C17</f>
        <v>948.96432099999993</v>
      </c>
      <c r="D14" s="28">
        <f>D15+D17</f>
        <v>836.26230963</v>
      </c>
      <c r="E14" s="28">
        <f>E15+E17</f>
        <v>656.67065018999961</v>
      </c>
      <c r="F14" s="113"/>
      <c r="G14" s="114"/>
    </row>
    <row r="15" spans="2:7">
      <c r="B15" s="132" t="s">
        <v>93</v>
      </c>
      <c r="C15" s="73">
        <f>C16</f>
        <v>874.88515299999995</v>
      </c>
      <c r="D15" s="73">
        <f>D16</f>
        <v>762.18314163000002</v>
      </c>
      <c r="E15" s="73">
        <f>E16</f>
        <v>587.18651018999958</v>
      </c>
      <c r="F15" s="113"/>
      <c r="G15" s="112"/>
    </row>
    <row r="16" spans="2:7" ht="16.149999999999999" customHeight="1">
      <c r="B16" s="133" t="s">
        <v>98</v>
      </c>
      <c r="C16" s="72">
        <v>874.88515299999995</v>
      </c>
      <c r="D16" s="72">
        <v>762.18314163000002</v>
      </c>
      <c r="E16" s="72">
        <v>587.18651018999958</v>
      </c>
      <c r="F16" s="113"/>
      <c r="G16" s="119"/>
    </row>
    <row r="17" spans="2:7">
      <c r="B17" s="206" t="s">
        <v>106</v>
      </c>
      <c r="C17" s="37">
        <f>C18</f>
        <v>74.079167999999996</v>
      </c>
      <c r="D17" s="37">
        <f>D18</f>
        <v>74.079167999999996</v>
      </c>
      <c r="E17" s="37">
        <f>E18</f>
        <v>69.484139999999996</v>
      </c>
      <c r="F17" s="113"/>
      <c r="G17" s="119"/>
    </row>
    <row r="18" spans="2:7" ht="14.45" customHeight="1">
      <c r="B18" s="207" t="s">
        <v>112</v>
      </c>
      <c r="C18" s="29">
        <v>74.079167999999996</v>
      </c>
      <c r="D18" s="29">
        <v>74.079167999999996</v>
      </c>
      <c r="E18" s="29">
        <v>69.484139999999996</v>
      </c>
      <c r="F18" s="113"/>
      <c r="G18" s="114"/>
    </row>
    <row r="19" spans="2:7" ht="13.9" customHeight="1">
      <c r="B19" s="136" t="s">
        <v>3318</v>
      </c>
      <c r="C19" s="28">
        <f t="shared" ref="C19:E20" si="0">C20</f>
        <v>242.12804399999999</v>
      </c>
      <c r="D19" s="28">
        <f t="shared" si="0"/>
        <v>297.33325711999998</v>
      </c>
      <c r="E19" s="28">
        <f t="shared" si="0"/>
        <v>217.97222740999996</v>
      </c>
      <c r="F19" s="113"/>
      <c r="G19" s="114"/>
    </row>
    <row r="20" spans="2:7" ht="10.9" customHeight="1">
      <c r="B20" s="206" t="s">
        <v>115</v>
      </c>
      <c r="C20" s="37">
        <f t="shared" si="0"/>
        <v>242.12804399999999</v>
      </c>
      <c r="D20" s="37">
        <f t="shared" si="0"/>
        <v>297.33325711999998</v>
      </c>
      <c r="E20" s="37">
        <f t="shared" si="0"/>
        <v>217.97222740999996</v>
      </c>
      <c r="F20" s="113"/>
      <c r="G20" s="115"/>
    </row>
    <row r="21" spans="2:7">
      <c r="B21" s="208" t="s">
        <v>118</v>
      </c>
      <c r="C21" s="29">
        <v>242.12804399999999</v>
      </c>
      <c r="D21" s="29">
        <v>297.33325711999998</v>
      </c>
      <c r="E21" s="29">
        <v>217.97222740999996</v>
      </c>
      <c r="F21" s="113"/>
      <c r="G21" s="114"/>
    </row>
    <row r="22" spans="2:7">
      <c r="B22" s="136" t="s">
        <v>3319</v>
      </c>
      <c r="C22" s="28">
        <f>C23+C25+C27</f>
        <v>2730.851345</v>
      </c>
      <c r="D22" s="28">
        <f>D23+D25+D27</f>
        <v>2837.6357779600003</v>
      </c>
      <c r="E22" s="28">
        <f>E23+E25+E27</f>
        <v>2451.8481975699997</v>
      </c>
      <c r="F22" s="113"/>
      <c r="G22" s="114"/>
    </row>
    <row r="23" spans="2:7">
      <c r="B23" s="132" t="s">
        <v>174</v>
      </c>
      <c r="C23" s="73">
        <f>C24</f>
        <v>30.27</v>
      </c>
      <c r="D23" s="73">
        <f>D24</f>
        <v>58.481150019999994</v>
      </c>
      <c r="E23" s="73">
        <f>E24</f>
        <v>40.71731385999999</v>
      </c>
      <c r="F23" s="113"/>
      <c r="G23" s="114"/>
    </row>
    <row r="24" spans="2:7">
      <c r="B24" s="134" t="s">
        <v>177</v>
      </c>
      <c r="C24" s="72">
        <v>30.27</v>
      </c>
      <c r="D24" s="72">
        <v>58.481150019999994</v>
      </c>
      <c r="E24" s="72">
        <v>40.71731385999999</v>
      </c>
      <c r="F24" s="113"/>
      <c r="G24" s="114"/>
    </row>
    <row r="25" spans="2:7">
      <c r="B25" s="132" t="s">
        <v>3320</v>
      </c>
      <c r="C25" s="73">
        <f>C26</f>
        <v>1656.8059290000001</v>
      </c>
      <c r="D25" s="73">
        <f>D26</f>
        <v>1690.1149949999999</v>
      </c>
      <c r="E25" s="73">
        <f>E26</f>
        <v>1671.7585079399996</v>
      </c>
      <c r="F25" s="113"/>
      <c r="G25" s="114"/>
    </row>
    <row r="26" spans="2:7">
      <c r="B26" s="134" t="s">
        <v>2507</v>
      </c>
      <c r="C26" s="72">
        <v>1656.8059290000001</v>
      </c>
      <c r="D26" s="72">
        <v>1690.1149949999999</v>
      </c>
      <c r="E26" s="72">
        <v>1671.7585079399996</v>
      </c>
      <c r="F26" s="113"/>
      <c r="G26" s="114"/>
    </row>
    <row r="27" spans="2:7">
      <c r="B27" s="132" t="s">
        <v>203</v>
      </c>
      <c r="C27" s="73">
        <f>C28+C30+C31+C29</f>
        <v>1043.775416</v>
      </c>
      <c r="D27" s="73">
        <f>D28+D30+D31+D29</f>
        <v>1089.03963294</v>
      </c>
      <c r="E27" s="73">
        <f>E28+E30+E31+E29</f>
        <v>739.37237576999996</v>
      </c>
      <c r="F27" s="113"/>
      <c r="G27" s="114"/>
    </row>
    <row r="28" spans="2:7" ht="15.6" customHeight="1">
      <c r="B28" s="134" t="s">
        <v>204</v>
      </c>
      <c r="C28" s="72">
        <v>146.32508799999999</v>
      </c>
      <c r="D28" s="72">
        <v>181.00784452000002</v>
      </c>
      <c r="E28" s="72">
        <v>124.78753356</v>
      </c>
      <c r="F28" s="113"/>
      <c r="G28" s="114"/>
    </row>
    <row r="29" spans="2:7" ht="24.75" customHeight="1">
      <c r="B29" s="134" t="s">
        <v>2821</v>
      </c>
      <c r="C29" s="72">
        <v>310</v>
      </c>
      <c r="D29" s="72">
        <v>125</v>
      </c>
      <c r="E29" s="72">
        <v>58.966077510000005</v>
      </c>
      <c r="F29" s="113"/>
      <c r="G29" s="114"/>
    </row>
    <row r="30" spans="2:7" ht="18.600000000000001" customHeight="1">
      <c r="B30" s="134" t="s">
        <v>205</v>
      </c>
      <c r="C30" s="72">
        <v>195.103174</v>
      </c>
      <c r="D30" s="72">
        <v>160.55051861999999</v>
      </c>
      <c r="E30" s="72">
        <v>122.88999532999998</v>
      </c>
      <c r="F30" s="113"/>
      <c r="G30" s="119"/>
    </row>
    <row r="31" spans="2:7" ht="19.899999999999999" customHeight="1">
      <c r="B31" s="134" t="s">
        <v>206</v>
      </c>
      <c r="C31" s="72">
        <v>392.34715399999999</v>
      </c>
      <c r="D31" s="72">
        <v>622.48126979999995</v>
      </c>
      <c r="E31" s="72">
        <v>432.72876937000001</v>
      </c>
      <c r="F31" s="113"/>
      <c r="G31" s="115"/>
    </row>
    <row r="32" spans="2:7">
      <c r="B32" s="137" t="s">
        <v>3321</v>
      </c>
      <c r="C32" s="30">
        <f>C14+C19+C22</f>
        <v>3921.94371</v>
      </c>
      <c r="D32" s="30">
        <f>D14+D19+D22</f>
        <v>3971.2313447100005</v>
      </c>
      <c r="E32" s="98">
        <f>E14+E19+E22</f>
        <v>3326.491075169999</v>
      </c>
      <c r="F32" s="113"/>
    </row>
    <row r="33" spans="2:6">
      <c r="B33" s="15" t="s">
        <v>26</v>
      </c>
      <c r="C33" s="118"/>
      <c r="D33" s="118"/>
      <c r="E33" s="118"/>
      <c r="F33" s="116"/>
    </row>
    <row r="34" spans="2:6" ht="39.6" customHeight="1">
      <c r="B34" s="234" t="s">
        <v>4328</v>
      </c>
      <c r="C34" s="234"/>
      <c r="D34" s="234"/>
      <c r="E34" s="234"/>
    </row>
    <row r="35" spans="2:6">
      <c r="B35" s="251" t="s">
        <v>46</v>
      </c>
      <c r="C35" s="251"/>
      <c r="D35" s="251"/>
      <c r="E35" s="251"/>
    </row>
    <row r="36" spans="2:6">
      <c r="B36" s="234" t="s">
        <v>3744</v>
      </c>
      <c r="C36" s="234"/>
      <c r="D36" s="234"/>
      <c r="E36" s="234"/>
    </row>
    <row r="37" spans="2:6" ht="25.5" customHeight="1">
      <c r="B37" s="234"/>
      <c r="C37" s="234"/>
      <c r="D37" s="234"/>
      <c r="E37" s="234"/>
    </row>
    <row r="263" spans="2:2">
      <c r="B263" s="109" t="s">
        <v>3322</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90" zoomScaleNormal="90" workbookViewId="0">
      <selection activeCell="I32" sqref="I32"/>
    </sheetView>
  </sheetViews>
  <sheetFormatPr baseColWidth="10" defaultColWidth="11.5703125" defaultRowHeight="15"/>
  <cols>
    <col min="1" max="1" width="11.5703125" style="120"/>
    <col min="2" max="2" width="87.85546875" style="120" bestFit="1" customWidth="1"/>
    <col min="3" max="4" width="24.7109375" style="120" customWidth="1"/>
    <col min="5" max="5" width="32.7109375" style="120" bestFit="1" customWidth="1"/>
    <col min="6" max="6" width="27.7109375" style="120" bestFit="1" customWidth="1"/>
    <col min="7" max="7" width="26.5703125" style="120" customWidth="1"/>
    <col min="8" max="8" width="20.28515625" style="120" customWidth="1"/>
    <col min="9" max="9" width="21.5703125" style="120" customWidth="1"/>
    <col min="10" max="12" width="11.5703125" style="120"/>
    <col min="13" max="13" width="36.28515625" style="120" bestFit="1" customWidth="1"/>
    <col min="14" max="14" width="17.7109375" style="120" bestFit="1" customWidth="1"/>
    <col min="15" max="16384" width="11.5703125" style="120"/>
  </cols>
  <sheetData>
    <row r="1" spans="2:14" ht="29.25" thickBot="1">
      <c r="B1" s="229" t="s">
        <v>0</v>
      </c>
      <c r="C1" s="229"/>
      <c r="D1" s="229"/>
      <c r="E1" s="229"/>
      <c r="F1" s="229"/>
      <c r="G1" s="229"/>
      <c r="H1" s="229"/>
      <c r="I1" s="229"/>
    </row>
    <row r="2" spans="2:14" ht="21" customHeight="1" thickBot="1">
      <c r="B2" s="230" t="s">
        <v>1</v>
      </c>
      <c r="C2" s="230"/>
      <c r="D2" s="230"/>
      <c r="E2" s="230"/>
      <c r="F2" s="230"/>
      <c r="G2" s="230"/>
      <c r="H2" s="230"/>
      <c r="I2" s="230"/>
      <c r="M2" s="121" t="s">
        <v>3324</v>
      </c>
      <c r="N2" s="146">
        <v>7447461.0319153201</v>
      </c>
    </row>
    <row r="3" spans="2:14" ht="14.45" customHeight="1">
      <c r="B3" s="243" t="s">
        <v>2</v>
      </c>
      <c r="C3" s="243"/>
      <c r="D3" s="243"/>
      <c r="E3" s="243"/>
      <c r="F3" s="243"/>
      <c r="G3" s="243"/>
      <c r="H3" s="243"/>
      <c r="I3" s="243"/>
    </row>
    <row r="4" spans="2:14" ht="14.45" customHeight="1">
      <c r="C4"/>
      <c r="D4"/>
      <c r="E4"/>
      <c r="F4"/>
      <c r="G4"/>
      <c r="H4"/>
      <c r="I4"/>
    </row>
    <row r="5" spans="2:14" ht="18" customHeight="1">
      <c r="B5" s="245" t="s">
        <v>29</v>
      </c>
      <c r="C5" s="245"/>
      <c r="D5" s="245"/>
      <c r="E5" s="245"/>
      <c r="F5" s="245"/>
      <c r="G5" s="245"/>
      <c r="H5" s="245"/>
      <c r="I5" s="245"/>
    </row>
    <row r="6" spans="2:14" ht="18" customHeight="1">
      <c r="B6" s="244" t="s">
        <v>3331</v>
      </c>
      <c r="C6" s="244"/>
      <c r="D6" s="244"/>
      <c r="E6" s="244"/>
      <c r="F6" s="244"/>
      <c r="G6" s="244"/>
      <c r="H6" s="244"/>
      <c r="I6" s="244"/>
    </row>
    <row r="7" spans="2:14" ht="18" customHeight="1">
      <c r="B7" s="241" t="s">
        <v>4317</v>
      </c>
      <c r="C7" s="241"/>
      <c r="D7" s="241"/>
      <c r="E7" s="241"/>
      <c r="F7" s="241"/>
      <c r="G7" s="241"/>
      <c r="H7" s="241"/>
      <c r="I7" s="241"/>
    </row>
    <row r="8" spans="2:14" ht="15.6" customHeight="1">
      <c r="B8" s="247" t="s">
        <v>5</v>
      </c>
      <c r="C8" s="247"/>
      <c r="D8" s="247"/>
      <c r="E8" s="247"/>
      <c r="F8" s="247"/>
      <c r="G8" s="247"/>
      <c r="H8" s="247"/>
      <c r="I8" s="247"/>
    </row>
    <row r="10" spans="2:14" ht="14.45" customHeight="1">
      <c r="B10" s="254" t="s">
        <v>6</v>
      </c>
      <c r="C10" s="252" t="s">
        <v>7</v>
      </c>
      <c r="D10" s="252" t="s">
        <v>3730</v>
      </c>
      <c r="E10" s="252" t="s">
        <v>8</v>
      </c>
      <c r="F10" s="252" t="s">
        <v>3327</v>
      </c>
      <c r="G10" s="252" t="s">
        <v>3328</v>
      </c>
      <c r="H10" s="252" t="s">
        <v>3329</v>
      </c>
      <c r="I10" s="252" t="s">
        <v>3330</v>
      </c>
    </row>
    <row r="11" spans="2:14" ht="14.45" customHeight="1">
      <c r="B11" s="254"/>
      <c r="C11" s="252"/>
      <c r="D11" s="252"/>
      <c r="E11" s="252"/>
      <c r="F11" s="252"/>
      <c r="G11" s="252"/>
      <c r="H11" s="252"/>
      <c r="I11" s="252"/>
    </row>
    <row r="12" spans="2:14" ht="14.45" customHeight="1">
      <c r="B12" s="254"/>
      <c r="C12" s="253"/>
      <c r="D12" s="253"/>
      <c r="E12" s="252"/>
      <c r="F12" s="252"/>
      <c r="G12" s="252"/>
      <c r="H12" s="252"/>
      <c r="I12" s="252"/>
    </row>
    <row r="13" spans="2:14" ht="19.899999999999999" customHeight="1">
      <c r="B13" s="254"/>
      <c r="C13" s="180" t="s">
        <v>3741</v>
      </c>
      <c r="D13" s="180" t="s">
        <v>3731</v>
      </c>
      <c r="E13" s="252"/>
      <c r="F13" s="252"/>
      <c r="G13" s="252"/>
      <c r="H13" s="252"/>
      <c r="I13" s="252"/>
    </row>
    <row r="14" spans="2:14" ht="13.15" customHeight="1">
      <c r="B14" s="254"/>
      <c r="C14" s="179">
        <v>1</v>
      </c>
      <c r="D14" s="179">
        <v>2</v>
      </c>
      <c r="E14" s="179">
        <v>3</v>
      </c>
      <c r="F14" s="179">
        <v>4</v>
      </c>
      <c r="G14" s="179">
        <v>5</v>
      </c>
      <c r="H14" s="179" t="s">
        <v>3732</v>
      </c>
      <c r="I14" s="179" t="s">
        <v>3733</v>
      </c>
    </row>
    <row r="15" spans="2:14">
      <c r="B15" s="130" t="s">
        <v>3317</v>
      </c>
      <c r="C15" s="153">
        <f t="shared" ref="C15:D15" si="0">C16</f>
        <v>1533.4254550000001</v>
      </c>
      <c r="D15" s="153">
        <f t="shared" si="0"/>
        <v>1056.1141807399999</v>
      </c>
      <c r="E15" s="153">
        <f t="shared" ref="E15:G16" si="1">E16</f>
        <v>907.85915182000008</v>
      </c>
      <c r="F15" s="153">
        <f t="shared" si="1"/>
        <v>907.85915182000008</v>
      </c>
      <c r="G15" s="153">
        <f t="shared" si="1"/>
        <v>0</v>
      </c>
      <c r="H15" s="139">
        <f>F15-G15</f>
        <v>907.85915182000008</v>
      </c>
      <c r="I15" s="131">
        <f>E15/$N$2</f>
        <v>1.2190183311191077E-4</v>
      </c>
      <c r="M15" s="145"/>
    </row>
    <row r="16" spans="2:14">
      <c r="B16" s="128" t="s">
        <v>106</v>
      </c>
      <c r="C16" s="154">
        <f>C17</f>
        <v>1533.4254550000001</v>
      </c>
      <c r="D16" s="154">
        <f>D17</f>
        <v>1056.1141807399999</v>
      </c>
      <c r="E16" s="154">
        <f>E17</f>
        <v>907.85915182000008</v>
      </c>
      <c r="F16" s="155">
        <f>F17</f>
        <v>907.85915182000008</v>
      </c>
      <c r="G16" s="155">
        <f t="shared" si="1"/>
        <v>0</v>
      </c>
      <c r="H16" s="142">
        <f>F16-G16</f>
        <v>907.85915182000008</v>
      </c>
      <c r="I16" s="129">
        <f t="shared" ref="I16:I55" si="2">E16/$N$2</f>
        <v>1.2190183311191077E-4</v>
      </c>
    </row>
    <row r="17" spans="2:13">
      <c r="B17" s="124" t="s">
        <v>108</v>
      </c>
      <c r="C17" s="154">
        <v>1533.4254550000001</v>
      </c>
      <c r="D17" s="154">
        <v>1056.1141807399999</v>
      </c>
      <c r="E17" s="154">
        <v>907.85915182000008</v>
      </c>
      <c r="F17" s="154">
        <f>$E17</f>
        <v>907.85915182000008</v>
      </c>
      <c r="G17" s="155">
        <v>0</v>
      </c>
      <c r="H17" s="143">
        <f t="shared" ref="H17:H55" si="3">F17-G17</f>
        <v>907.85915182000008</v>
      </c>
      <c r="I17" s="125">
        <f t="shared" si="2"/>
        <v>1.2190183311191077E-4</v>
      </c>
    </row>
    <row r="18" spans="2:13">
      <c r="B18" s="130" t="s">
        <v>3318</v>
      </c>
      <c r="C18" s="153">
        <f>C19+C22+C27+C29</f>
        <v>139909.989952</v>
      </c>
      <c r="D18" s="153">
        <f>D19+D22+D27+D29</f>
        <v>140396.60573617998</v>
      </c>
      <c r="E18" s="153">
        <f>E19+E22+E27+E29</f>
        <v>129836.88625243999</v>
      </c>
      <c r="F18" s="153">
        <f>F19+F22+F27+F29</f>
        <v>35684.06112033</v>
      </c>
      <c r="G18" s="153">
        <f>G19+G22+G27+G29</f>
        <v>94152.825132109981</v>
      </c>
      <c r="H18" s="139">
        <f t="shared" si="3"/>
        <v>-58468.764011779982</v>
      </c>
      <c r="I18" s="131">
        <f t="shared" si="2"/>
        <v>1.7433711394532647E-2</v>
      </c>
      <c r="K18" s="122"/>
    </row>
    <row r="19" spans="2:13">
      <c r="B19" s="128" t="s">
        <v>119</v>
      </c>
      <c r="C19" s="157">
        <f>C21+C20</f>
        <v>651.23408900000004</v>
      </c>
      <c r="D19" s="157">
        <f>D21+D20</f>
        <v>649.164129</v>
      </c>
      <c r="E19" s="157">
        <f>E21+E20</f>
        <v>227.85018983999998</v>
      </c>
      <c r="F19" s="155">
        <f>SUM(F20:F21)</f>
        <v>227.85018983999998</v>
      </c>
      <c r="G19" s="156">
        <f>SUM(G20:G21)</f>
        <v>0</v>
      </c>
      <c r="H19" s="142">
        <f t="shared" si="3"/>
        <v>227.85018983999998</v>
      </c>
      <c r="I19" s="129">
        <f t="shared" si="2"/>
        <v>3.059434468519831E-5</v>
      </c>
      <c r="K19" s="122"/>
    </row>
    <row r="20" spans="2:13">
      <c r="B20" s="124" t="s">
        <v>3326</v>
      </c>
      <c r="C20" s="154">
        <v>168.7</v>
      </c>
      <c r="D20" s="154">
        <v>300.58999999999997</v>
      </c>
      <c r="E20" s="154">
        <v>0</v>
      </c>
      <c r="F20" s="154">
        <f>$E20</f>
        <v>0</v>
      </c>
      <c r="G20" s="156">
        <v>0</v>
      </c>
      <c r="H20" s="142">
        <f t="shared" si="3"/>
        <v>0</v>
      </c>
      <c r="I20" s="129">
        <f t="shared" si="2"/>
        <v>0</v>
      </c>
      <c r="K20" s="152"/>
      <c r="M20" s="149"/>
    </row>
    <row r="21" spans="2:13">
      <c r="B21" s="124" t="s">
        <v>122</v>
      </c>
      <c r="C21" s="154">
        <v>482.53408899999999</v>
      </c>
      <c r="D21" s="154">
        <v>348.57412900000003</v>
      </c>
      <c r="E21" s="154">
        <v>227.85018983999998</v>
      </c>
      <c r="F21" s="154">
        <f t="shared" ref="F21:F54" si="4">$E21</f>
        <v>227.85018983999998</v>
      </c>
      <c r="G21" s="154">
        <v>0</v>
      </c>
      <c r="H21" s="138">
        <f t="shared" si="3"/>
        <v>227.85018983999998</v>
      </c>
      <c r="I21" s="147">
        <f t="shared" si="2"/>
        <v>3.059434468519831E-5</v>
      </c>
      <c r="K21" s="144"/>
    </row>
    <row r="22" spans="2:13" ht="15.75" thickBot="1">
      <c r="B22" s="128" t="s">
        <v>126</v>
      </c>
      <c r="C22" s="157">
        <f>SUM(C23:C26)</f>
        <v>92264.417778000003</v>
      </c>
      <c r="D22" s="157">
        <f>SUM(D23:D26)</f>
        <v>96706.904114139994</v>
      </c>
      <c r="E22" s="157">
        <f>SUM(E23:E26)</f>
        <v>94906.162169459989</v>
      </c>
      <c r="F22" s="157">
        <f>SUM(F23:F26)</f>
        <v>1471.1204715700001</v>
      </c>
      <c r="G22" s="157">
        <f>SUM(G23:G26)</f>
        <v>93435.041697889988</v>
      </c>
      <c r="H22" s="140">
        <f t="shared" si="3"/>
        <v>-91963.921226319988</v>
      </c>
      <c r="I22" s="148">
        <f t="shared" si="2"/>
        <v>1.2743425143515286E-2</v>
      </c>
    </row>
    <row r="23" spans="2:13" ht="15.75" thickBot="1">
      <c r="B23" s="124" t="s">
        <v>127</v>
      </c>
      <c r="C23" s="154">
        <v>612.76176499999997</v>
      </c>
      <c r="D23" s="154">
        <v>666.50873799999999</v>
      </c>
      <c r="E23" s="154">
        <v>499.49453585999993</v>
      </c>
      <c r="F23" s="192">
        <v>0</v>
      </c>
      <c r="G23" s="154">
        <f>$E23</f>
        <v>499.49453585999993</v>
      </c>
      <c r="H23" s="138">
        <f t="shared" si="3"/>
        <v>-499.49453585999993</v>
      </c>
      <c r="I23" s="147">
        <f t="shared" si="2"/>
        <v>6.706910364746697E-5</v>
      </c>
    </row>
    <row r="24" spans="2:13">
      <c r="B24" s="124" t="s">
        <v>128</v>
      </c>
      <c r="C24" s="154">
        <v>89379.551277999999</v>
      </c>
      <c r="D24" s="154">
        <v>93707.486155139995</v>
      </c>
      <c r="E24" s="154">
        <v>92935.547162029994</v>
      </c>
      <c r="F24" s="192">
        <v>0</v>
      </c>
      <c r="G24" s="154">
        <f>$E24</f>
        <v>92935.547162029994</v>
      </c>
      <c r="H24" s="138">
        <f>F24-G24</f>
        <v>-92935.547162029994</v>
      </c>
      <c r="I24" s="147">
        <f t="shared" si="2"/>
        <v>1.2478822885244295E-2</v>
      </c>
      <c r="K24" s="201"/>
    </row>
    <row r="25" spans="2:13">
      <c r="B25" s="124" t="s">
        <v>129</v>
      </c>
      <c r="C25" s="154">
        <v>3.4314740000000001</v>
      </c>
      <c r="D25" s="154">
        <v>83.206352999999993</v>
      </c>
      <c r="E25" s="154">
        <v>47.889712569999993</v>
      </c>
      <c r="F25" s="154">
        <f t="shared" si="4"/>
        <v>47.889712569999993</v>
      </c>
      <c r="G25" s="154">
        <v>0</v>
      </c>
      <c r="H25" s="138">
        <f t="shared" si="3"/>
        <v>47.889712569999993</v>
      </c>
      <c r="I25" s="147">
        <f t="shared" si="2"/>
        <v>6.4303408053796603E-6</v>
      </c>
    </row>
    <row r="26" spans="2:13">
      <c r="B26" s="124" t="s">
        <v>130</v>
      </c>
      <c r="C26" s="154">
        <v>2268.6732609999999</v>
      </c>
      <c r="D26" s="154">
        <v>2249.7028679999999</v>
      </c>
      <c r="E26" s="154">
        <v>1423.230759</v>
      </c>
      <c r="F26" s="154">
        <f t="shared" si="4"/>
        <v>1423.230759</v>
      </c>
      <c r="G26" s="154">
        <v>0</v>
      </c>
      <c r="H26" s="138">
        <f t="shared" si="3"/>
        <v>1423.230759</v>
      </c>
      <c r="I26" s="147">
        <f t="shared" si="2"/>
        <v>1.9110281381814453E-4</v>
      </c>
    </row>
    <row r="27" spans="2:13" ht="15.75" thickBot="1">
      <c r="B27" s="128" t="s">
        <v>131</v>
      </c>
      <c r="C27" s="157">
        <f>C28</f>
        <v>749.45083599999998</v>
      </c>
      <c r="D27" s="157">
        <f>D28</f>
        <v>938.99854789999995</v>
      </c>
      <c r="E27" s="157">
        <f>E28</f>
        <v>717.78343422</v>
      </c>
      <c r="F27" s="157">
        <f>F28</f>
        <v>0</v>
      </c>
      <c r="G27" s="157">
        <f>G28</f>
        <v>717.78343422</v>
      </c>
      <c r="H27" s="140">
        <f t="shared" si="3"/>
        <v>-717.78343422</v>
      </c>
      <c r="I27" s="148">
        <f t="shared" si="2"/>
        <v>9.6379615971673265E-5</v>
      </c>
    </row>
    <row r="28" spans="2:13">
      <c r="B28" s="124" t="s">
        <v>132</v>
      </c>
      <c r="C28" s="154">
        <v>749.45083599999998</v>
      </c>
      <c r="D28" s="154">
        <v>938.99854789999995</v>
      </c>
      <c r="E28" s="154">
        <v>717.78343422</v>
      </c>
      <c r="F28" s="192">
        <v>0</v>
      </c>
      <c r="G28" s="154">
        <f>$E28</f>
        <v>717.78343422</v>
      </c>
      <c r="H28" s="138">
        <f t="shared" si="3"/>
        <v>-717.78343422</v>
      </c>
      <c r="I28" s="147">
        <f t="shared" si="2"/>
        <v>9.6379615971673265E-5</v>
      </c>
    </row>
    <row r="29" spans="2:13">
      <c r="B29" s="128" t="s">
        <v>133</v>
      </c>
      <c r="C29" s="157">
        <f>C30</f>
        <v>46244.887248999999</v>
      </c>
      <c r="D29" s="157">
        <f>D30</f>
        <v>42101.538945139997</v>
      </c>
      <c r="E29" s="157">
        <f>E30</f>
        <v>33985.09045892</v>
      </c>
      <c r="F29" s="157">
        <f>F30</f>
        <v>33985.09045892</v>
      </c>
      <c r="G29" s="154">
        <f>G30</f>
        <v>0</v>
      </c>
      <c r="H29" s="140">
        <f t="shared" si="3"/>
        <v>33985.09045892</v>
      </c>
      <c r="I29" s="148">
        <f t="shared" si="2"/>
        <v>4.5633122903604899E-3</v>
      </c>
    </row>
    <row r="30" spans="2:13">
      <c r="B30" s="124" t="s">
        <v>136</v>
      </c>
      <c r="C30" s="154">
        <v>46244.887248999999</v>
      </c>
      <c r="D30" s="154">
        <v>42101.538945139997</v>
      </c>
      <c r="E30" s="154">
        <v>33985.09045892</v>
      </c>
      <c r="F30" s="154">
        <f t="shared" si="4"/>
        <v>33985.09045892</v>
      </c>
      <c r="G30" s="156">
        <v>0</v>
      </c>
      <c r="H30" s="143">
        <f t="shared" si="3"/>
        <v>33985.09045892</v>
      </c>
      <c r="I30" s="125">
        <f t="shared" si="2"/>
        <v>4.5633122903604899E-3</v>
      </c>
    </row>
    <row r="31" spans="2:13">
      <c r="B31" s="130" t="s">
        <v>3325</v>
      </c>
      <c r="C31" s="153">
        <f>C32+C35+C46</f>
        <v>9052.3133450000005</v>
      </c>
      <c r="D31" s="153">
        <f>D32+D35+D46</f>
        <v>8968.3009206299994</v>
      </c>
      <c r="E31" s="153">
        <f>E32+E35+E46</f>
        <v>6525.5279873099989</v>
      </c>
      <c r="F31" s="153">
        <f>F32+F35+F46</f>
        <v>6513.5272543600004</v>
      </c>
      <c r="G31" s="153">
        <f>G32+G35+G46</f>
        <v>12.00073295</v>
      </c>
      <c r="H31" s="139">
        <f>F31-G31</f>
        <v>6501.52652141</v>
      </c>
      <c r="I31" s="131">
        <f t="shared" si="2"/>
        <v>8.7620840973125301E-4</v>
      </c>
    </row>
    <row r="32" spans="2:13">
      <c r="B32" s="128" t="s">
        <v>146</v>
      </c>
      <c r="C32" s="157">
        <f>C33+C34</f>
        <v>414.964674</v>
      </c>
      <c r="D32" s="157">
        <f>D33+D34</f>
        <v>610.46087209999996</v>
      </c>
      <c r="E32" s="157">
        <f t="shared" ref="E32" si="5">E33+E34</f>
        <v>383.35829285999995</v>
      </c>
      <c r="F32" s="157">
        <f>SUM(F33:F34)</f>
        <v>383.35829285999995</v>
      </c>
      <c r="G32" s="156">
        <f>SUM(G33:G34)</f>
        <v>0</v>
      </c>
      <c r="H32" s="142">
        <f t="shared" si="3"/>
        <v>383.35829285999995</v>
      </c>
      <c r="I32" s="129">
        <f t="shared" si="2"/>
        <v>5.1475031721167499E-5</v>
      </c>
    </row>
    <row r="33" spans="2:9">
      <c r="B33" s="124" t="s">
        <v>147</v>
      </c>
      <c r="C33" s="154">
        <v>240.045174</v>
      </c>
      <c r="D33" s="154">
        <v>518.04517399999997</v>
      </c>
      <c r="E33" s="154">
        <v>327.45242234999995</v>
      </c>
      <c r="F33" s="154">
        <f t="shared" si="4"/>
        <v>327.45242234999995</v>
      </c>
      <c r="G33" s="156">
        <v>0</v>
      </c>
      <c r="H33" s="143">
        <f t="shared" si="3"/>
        <v>327.45242234999995</v>
      </c>
      <c r="I33" s="125">
        <f t="shared" si="2"/>
        <v>4.3968329736367418E-5</v>
      </c>
    </row>
    <row r="34" spans="2:9">
      <c r="B34" s="124" t="s">
        <v>149</v>
      </c>
      <c r="C34" s="154">
        <v>174.9195</v>
      </c>
      <c r="D34" s="154">
        <v>92.4156981</v>
      </c>
      <c r="E34" s="154">
        <v>55.905870510000007</v>
      </c>
      <c r="F34" s="154">
        <f t="shared" si="4"/>
        <v>55.905870510000007</v>
      </c>
      <c r="G34" s="154">
        <v>0</v>
      </c>
      <c r="H34" s="138">
        <f>F34-G34</f>
        <v>55.905870510000007</v>
      </c>
      <c r="I34" s="125">
        <f t="shared" si="2"/>
        <v>7.5067019848000828E-6</v>
      </c>
    </row>
    <row r="35" spans="2:9">
      <c r="B35" s="128" t="s">
        <v>150</v>
      </c>
      <c r="C35" s="157">
        <f>SUM(C36:C45)</f>
        <v>7918.4062160000003</v>
      </c>
      <c r="D35" s="157">
        <f>SUM(D36:D45)</f>
        <v>7536.9091449999996</v>
      </c>
      <c r="E35" s="157">
        <f t="shared" ref="E35" si="6">SUM(E36:E45)</f>
        <v>5580.0132956299994</v>
      </c>
      <c r="F35" s="157">
        <f>SUM(F36:F45)</f>
        <v>5568.01256268</v>
      </c>
      <c r="G35" s="157">
        <f>SUM(G36:G45)</f>
        <v>12.00073295</v>
      </c>
      <c r="H35" s="140">
        <f>F35-G35</f>
        <v>5556.0118297299996</v>
      </c>
      <c r="I35" s="129">
        <f t="shared" si="2"/>
        <v>7.4925041859466362E-4</v>
      </c>
    </row>
    <row r="36" spans="2:9">
      <c r="B36" s="124" t="s">
        <v>151</v>
      </c>
      <c r="C36" s="154">
        <v>973.79100200000005</v>
      </c>
      <c r="D36" s="154">
        <v>289.432166</v>
      </c>
      <c r="E36" s="154">
        <v>215.40239202999999</v>
      </c>
      <c r="F36" s="154">
        <f t="shared" si="4"/>
        <v>215.40239202999999</v>
      </c>
      <c r="G36" s="154">
        <v>0</v>
      </c>
      <c r="H36" s="138">
        <f t="shared" si="3"/>
        <v>215.40239202999999</v>
      </c>
      <c r="I36" s="125">
        <f t="shared" si="2"/>
        <v>2.8922929721540727E-5</v>
      </c>
    </row>
    <row r="37" spans="2:9">
      <c r="B37" s="124" t="s">
        <v>152</v>
      </c>
      <c r="C37" s="154">
        <v>168.15633700000001</v>
      </c>
      <c r="D37" s="154">
        <v>173.84933699999999</v>
      </c>
      <c r="E37" s="154">
        <v>173.69999996000001</v>
      </c>
      <c r="F37" s="154">
        <f t="shared" si="4"/>
        <v>173.69999996000001</v>
      </c>
      <c r="G37" s="154">
        <v>0</v>
      </c>
      <c r="H37" s="138">
        <f t="shared" si="3"/>
        <v>173.69999996000001</v>
      </c>
      <c r="I37" s="147">
        <f t="shared" si="2"/>
        <v>2.3323384871116039E-5</v>
      </c>
    </row>
    <row r="38" spans="2:9">
      <c r="B38" s="124" t="s">
        <v>154</v>
      </c>
      <c r="C38" s="154">
        <v>35.876055999999998</v>
      </c>
      <c r="D38" s="154">
        <v>30.130776999999998</v>
      </c>
      <c r="E38" s="154">
        <v>14.146977570000001</v>
      </c>
      <c r="F38" s="154">
        <f t="shared" si="4"/>
        <v>14.146977570000001</v>
      </c>
      <c r="G38" s="154">
        <v>0</v>
      </c>
      <c r="H38" s="138">
        <f t="shared" si="3"/>
        <v>14.146977570000001</v>
      </c>
      <c r="I38" s="147">
        <f t="shared" si="2"/>
        <v>1.8995705394596358E-6</v>
      </c>
    </row>
    <row r="39" spans="2:9">
      <c r="B39" s="124" t="s">
        <v>156</v>
      </c>
      <c r="C39" s="154">
        <v>901.64199499999995</v>
      </c>
      <c r="D39" s="154">
        <v>890.52216799999997</v>
      </c>
      <c r="E39" s="154">
        <v>704.85562396</v>
      </c>
      <c r="F39" s="154">
        <f t="shared" si="4"/>
        <v>704.85562396</v>
      </c>
      <c r="G39" s="154">
        <v>0</v>
      </c>
      <c r="H39" s="138">
        <f t="shared" si="3"/>
        <v>704.85562396</v>
      </c>
      <c r="I39" s="147">
        <f t="shared" si="2"/>
        <v>9.4643747840964117E-5</v>
      </c>
    </row>
    <row r="40" spans="2:9">
      <c r="B40" s="124" t="s">
        <v>157</v>
      </c>
      <c r="C40" s="154">
        <v>631.89854400000002</v>
      </c>
      <c r="D40" s="154">
        <v>884.73868000000004</v>
      </c>
      <c r="E40" s="154">
        <v>772.70647366000014</v>
      </c>
      <c r="F40" s="154">
        <f t="shared" si="4"/>
        <v>772.70647366000014</v>
      </c>
      <c r="G40" s="154">
        <v>0</v>
      </c>
      <c r="H40" s="138">
        <f t="shared" si="3"/>
        <v>772.70647366000014</v>
      </c>
      <c r="I40" s="147">
        <f t="shared" si="2"/>
        <v>1.0375434934787129E-4</v>
      </c>
    </row>
    <row r="41" spans="2:9">
      <c r="B41" s="124" t="s">
        <v>158</v>
      </c>
      <c r="C41" s="154">
        <v>113.76155300000001</v>
      </c>
      <c r="D41" s="154">
        <v>106.411553</v>
      </c>
      <c r="E41" s="154">
        <v>88.767280279999994</v>
      </c>
      <c r="F41" s="154">
        <f t="shared" si="4"/>
        <v>88.767280279999994</v>
      </c>
      <c r="G41" s="154">
        <v>0</v>
      </c>
      <c r="H41" s="138">
        <f t="shared" si="3"/>
        <v>88.767280279999994</v>
      </c>
      <c r="I41" s="147">
        <f t="shared" si="2"/>
        <v>1.1919133232063523E-5</v>
      </c>
    </row>
    <row r="42" spans="2:9" ht="15.75" thickBot="1">
      <c r="B42" s="124" t="s">
        <v>159</v>
      </c>
      <c r="C42" s="154">
        <v>9.6492640000000005</v>
      </c>
      <c r="D42" s="154">
        <v>3.155189</v>
      </c>
      <c r="E42" s="154">
        <v>0.95594864999999996</v>
      </c>
      <c r="F42" s="154">
        <f t="shared" si="4"/>
        <v>0.95594864999999996</v>
      </c>
      <c r="G42" s="154">
        <v>0</v>
      </c>
      <c r="H42" s="138">
        <f t="shared" si="3"/>
        <v>0.95594864999999996</v>
      </c>
      <c r="I42" s="147">
        <f t="shared" si="2"/>
        <v>1.2835899992002393E-7</v>
      </c>
    </row>
    <row r="43" spans="2:9">
      <c r="B43" s="124" t="s">
        <v>2815</v>
      </c>
      <c r="C43" s="154">
        <v>84.934883999999997</v>
      </c>
      <c r="D43" s="154">
        <v>66.405835999999994</v>
      </c>
      <c r="E43" s="154">
        <v>12.00073295</v>
      </c>
      <c r="F43" s="193">
        <v>0</v>
      </c>
      <c r="G43" s="154">
        <f>$E43</f>
        <v>12.00073295</v>
      </c>
      <c r="H43" s="138">
        <f t="shared" si="3"/>
        <v>-12.00073295</v>
      </c>
      <c r="I43" s="147">
        <f t="shared" si="2"/>
        <v>1.6113857996130636E-6</v>
      </c>
    </row>
    <row r="44" spans="2:9">
      <c r="B44" s="124" t="s">
        <v>160</v>
      </c>
      <c r="C44" s="154">
        <v>12</v>
      </c>
      <c r="D44" s="154">
        <v>15</v>
      </c>
      <c r="E44" s="154">
        <v>12.392060470000001</v>
      </c>
      <c r="F44" s="154">
        <f t="shared" si="4"/>
        <v>12.392060470000001</v>
      </c>
      <c r="G44" s="154">
        <v>0</v>
      </c>
      <c r="H44" s="138">
        <f t="shared" si="3"/>
        <v>12.392060470000001</v>
      </c>
      <c r="I44" s="147">
        <f t="shared" si="2"/>
        <v>1.6639308909298233E-6</v>
      </c>
    </row>
    <row r="45" spans="2:9">
      <c r="B45" s="124" t="s">
        <v>161</v>
      </c>
      <c r="C45" s="154">
        <v>4986.6965810000002</v>
      </c>
      <c r="D45" s="154">
        <v>5077.2634390000003</v>
      </c>
      <c r="E45" s="154">
        <v>3585.0858060999999</v>
      </c>
      <c r="F45" s="154">
        <f t="shared" si="4"/>
        <v>3585.0858060999999</v>
      </c>
      <c r="G45" s="154">
        <v>0</v>
      </c>
      <c r="H45" s="138">
        <f t="shared" si="3"/>
        <v>3585.0858060999999</v>
      </c>
      <c r="I45" s="147">
        <f t="shared" si="2"/>
        <v>4.8138362735118548E-4</v>
      </c>
    </row>
    <row r="46" spans="2:9">
      <c r="B46" s="128" t="s">
        <v>162</v>
      </c>
      <c r="C46" s="157">
        <f>SUM(C47:C54)</f>
        <v>718.942455</v>
      </c>
      <c r="D46" s="157">
        <f>SUM(D47:D54)</f>
        <v>820.93090353000002</v>
      </c>
      <c r="E46" s="157">
        <f t="shared" ref="E46" si="7">SUM(E47:E54)</f>
        <v>562.15639882000005</v>
      </c>
      <c r="F46" s="157">
        <f>SUM(F47:F54)</f>
        <v>562.15639882000005</v>
      </c>
      <c r="G46" s="154">
        <f>SUM(G47:G54)</f>
        <v>0</v>
      </c>
      <c r="H46" s="140">
        <f t="shared" si="3"/>
        <v>562.15639882000005</v>
      </c>
      <c r="I46" s="148">
        <f t="shared" si="2"/>
        <v>7.5482959415421885E-5</v>
      </c>
    </row>
    <row r="47" spans="2:9">
      <c r="B47" s="124" t="s">
        <v>163</v>
      </c>
      <c r="C47" s="154">
        <v>282.064978</v>
      </c>
      <c r="D47" s="154">
        <v>264.15318703999998</v>
      </c>
      <c r="E47" s="154">
        <v>232.34274601999999</v>
      </c>
      <c r="F47" s="154">
        <f t="shared" si="4"/>
        <v>232.34274601999999</v>
      </c>
      <c r="G47" s="154">
        <v>0</v>
      </c>
      <c r="H47" s="138">
        <f t="shared" si="3"/>
        <v>232.34274601999999</v>
      </c>
      <c r="I47" s="147">
        <f t="shared" si="2"/>
        <v>3.1197577942914947E-5</v>
      </c>
    </row>
    <row r="48" spans="2:9">
      <c r="B48" s="124" t="s">
        <v>164</v>
      </c>
      <c r="C48" s="154">
        <v>4.5381109999999998</v>
      </c>
      <c r="D48" s="154">
        <v>4.9909695000000003</v>
      </c>
      <c r="E48" s="154">
        <v>4.9167954999999992</v>
      </c>
      <c r="F48" s="154">
        <f t="shared" si="4"/>
        <v>4.9167954999999992</v>
      </c>
      <c r="G48" s="154">
        <v>0</v>
      </c>
      <c r="H48" s="138">
        <f t="shared" si="3"/>
        <v>4.9167954999999992</v>
      </c>
      <c r="I48" s="147">
        <f t="shared" si="2"/>
        <v>6.6019754637581628E-7</v>
      </c>
    </row>
    <row r="49" spans="2:9">
      <c r="B49" s="124" t="s">
        <v>165</v>
      </c>
      <c r="C49" s="154">
        <v>149.27897200000001</v>
      </c>
      <c r="D49" s="154">
        <v>164.27845586999999</v>
      </c>
      <c r="E49" s="154">
        <v>135.44573215</v>
      </c>
      <c r="F49" s="154">
        <f t="shared" si="4"/>
        <v>135.44573215</v>
      </c>
      <c r="G49" s="154">
        <v>0</v>
      </c>
      <c r="H49" s="138">
        <f t="shared" si="3"/>
        <v>135.44573215</v>
      </c>
      <c r="I49" s="125">
        <f t="shared" si="2"/>
        <v>1.818683328043764E-5</v>
      </c>
    </row>
    <row r="50" spans="2:9">
      <c r="B50" s="124" t="s">
        <v>166</v>
      </c>
      <c r="C50" s="154">
        <v>16</v>
      </c>
      <c r="D50" s="154">
        <v>14.617416469999998</v>
      </c>
      <c r="E50" s="154">
        <v>10.924023909999999</v>
      </c>
      <c r="F50" s="154">
        <f t="shared" si="4"/>
        <v>10.924023909999999</v>
      </c>
      <c r="G50" s="154">
        <v>0</v>
      </c>
      <c r="H50" s="138">
        <f t="shared" si="3"/>
        <v>10.924023909999999</v>
      </c>
      <c r="I50" s="125">
        <f t="shared" si="2"/>
        <v>1.4668118252900189E-6</v>
      </c>
    </row>
    <row r="51" spans="2:9">
      <c r="B51" s="124" t="s">
        <v>2816</v>
      </c>
      <c r="C51" s="154">
        <v>62.669184000000001</v>
      </c>
      <c r="D51" s="154">
        <v>183.56796615000002</v>
      </c>
      <c r="E51" s="154">
        <v>41.496922869999999</v>
      </c>
      <c r="F51" s="154">
        <f t="shared" si="4"/>
        <v>41.496922869999999</v>
      </c>
      <c r="G51" s="154">
        <v>0</v>
      </c>
      <c r="H51" s="138">
        <f t="shared" si="3"/>
        <v>41.496922869999999</v>
      </c>
      <c r="I51" s="125">
        <f t="shared" si="2"/>
        <v>5.5719556896194893E-6</v>
      </c>
    </row>
    <row r="52" spans="2:9">
      <c r="B52" s="124" t="s">
        <v>2817</v>
      </c>
      <c r="C52" s="154">
        <v>1.688957</v>
      </c>
      <c r="D52" s="154">
        <v>1.389006</v>
      </c>
      <c r="E52" s="154">
        <v>0</v>
      </c>
      <c r="F52" s="154">
        <f t="shared" si="4"/>
        <v>0</v>
      </c>
      <c r="G52" s="154">
        <v>0</v>
      </c>
      <c r="H52" s="138">
        <f t="shared" si="3"/>
        <v>0</v>
      </c>
      <c r="I52" s="125">
        <f t="shared" si="2"/>
        <v>0</v>
      </c>
    </row>
    <row r="53" spans="2:9">
      <c r="B53" s="124" t="s">
        <v>167</v>
      </c>
      <c r="C53" s="154">
        <v>6.5523220000000002</v>
      </c>
      <c r="D53" s="154">
        <v>6.5504509999999998</v>
      </c>
      <c r="E53" s="154">
        <v>6.5504509999999989</v>
      </c>
      <c r="F53" s="154">
        <f t="shared" si="4"/>
        <v>6.5504509999999989</v>
      </c>
      <c r="G53" s="154">
        <v>0</v>
      </c>
      <c r="H53" s="138">
        <f t="shared" si="3"/>
        <v>6.5504509999999989</v>
      </c>
      <c r="I53" s="125">
        <f t="shared" si="2"/>
        <v>8.7955492105681682E-7</v>
      </c>
    </row>
    <row r="54" spans="2:9">
      <c r="B54" s="124" t="s">
        <v>168</v>
      </c>
      <c r="C54" s="154">
        <v>196.14993100000001</v>
      </c>
      <c r="D54" s="154">
        <v>181.38345150000004</v>
      </c>
      <c r="E54" s="154">
        <v>130.47972736999998</v>
      </c>
      <c r="F54" s="160">
        <f t="shared" si="4"/>
        <v>130.47972736999998</v>
      </c>
      <c r="G54" s="154">
        <v>0</v>
      </c>
      <c r="H54" s="138">
        <f t="shared" si="3"/>
        <v>130.47972736999998</v>
      </c>
      <c r="I54" s="125">
        <f t="shared" si="2"/>
        <v>1.7520028209727138E-5</v>
      </c>
    </row>
    <row r="55" spans="2:9">
      <c r="B55" s="150" t="s">
        <v>604</v>
      </c>
      <c r="C55" s="158">
        <f>C15+C18+C31</f>
        <v>150495.728752</v>
      </c>
      <c r="D55" s="158">
        <f>D15+D18+D31</f>
        <v>150421.02083754996</v>
      </c>
      <c r="E55" s="158">
        <f>E15+E18+E31</f>
        <v>137270.27339156999</v>
      </c>
      <c r="F55" s="158">
        <f>F15+F18+F31</f>
        <v>43105.447526509997</v>
      </c>
      <c r="G55" s="158">
        <f>G15+G18+G31</f>
        <v>94164.825865059975</v>
      </c>
      <c r="H55" s="141">
        <f t="shared" si="3"/>
        <v>-51059.378338549977</v>
      </c>
      <c r="I55" s="151">
        <f t="shared" si="2"/>
        <v>1.8431821637375813E-2</v>
      </c>
    </row>
    <row r="56" spans="2:9">
      <c r="B56" s="15" t="s">
        <v>26</v>
      </c>
      <c r="C56" s="118"/>
      <c r="D56" s="118"/>
      <c r="E56" s="126"/>
      <c r="F56" s="127"/>
      <c r="G56" s="127"/>
      <c r="H56" s="126"/>
      <c r="I56" s="126"/>
    </row>
    <row r="57" spans="2:9" ht="31.9" customHeight="1">
      <c r="B57" s="234" t="s">
        <v>4328</v>
      </c>
      <c r="C57" s="234"/>
      <c r="D57" s="234"/>
      <c r="E57" s="234"/>
      <c r="F57" s="127"/>
      <c r="G57" s="127"/>
      <c r="H57" s="126"/>
      <c r="I57" s="126"/>
    </row>
    <row r="58" spans="2:9">
      <c r="B58" s="15" t="s">
        <v>46</v>
      </c>
      <c r="F58" s="122"/>
    </row>
    <row r="59" spans="2:9">
      <c r="B59" s="234" t="s">
        <v>3744</v>
      </c>
      <c r="C59" s="234"/>
      <c r="D59" s="234"/>
      <c r="E59" s="234"/>
    </row>
    <row r="60" spans="2:9" ht="25.5" customHeight="1">
      <c r="B60" s="234"/>
      <c r="C60" s="234"/>
      <c r="D60" s="234"/>
      <c r="E60" s="234"/>
    </row>
    <row r="61" spans="2:9">
      <c r="B61" s="233" t="s">
        <v>3751</v>
      </c>
      <c r="C61" s="233"/>
      <c r="D61" s="233"/>
      <c r="E61" s="233"/>
      <c r="F61" s="233"/>
      <c r="G61" s="233"/>
    </row>
    <row r="65" spans="9:10">
      <c r="I65" s="122"/>
      <c r="J65" s="122"/>
    </row>
    <row r="67" spans="9:10">
      <c r="I67" s="122"/>
    </row>
    <row r="68" spans="9:10">
      <c r="I68" s="122"/>
    </row>
    <row r="69" spans="9:10">
      <c r="I69" s="122"/>
    </row>
    <row r="70" spans="9:10">
      <c r="I70" s="123"/>
    </row>
    <row r="71" spans="9:10">
      <c r="I71" s="123"/>
    </row>
    <row r="75" spans="9:10">
      <c r="I75" s="122"/>
    </row>
  </sheetData>
  <mergeCells count="18">
    <mergeCell ref="B1:I1"/>
    <mergeCell ref="B2:I2"/>
    <mergeCell ref="I10:I13"/>
    <mergeCell ref="E10:E13"/>
    <mergeCell ref="F10:F13"/>
    <mergeCell ref="G10:G13"/>
    <mergeCell ref="H10:H13"/>
    <mergeCell ref="B10:B14"/>
    <mergeCell ref="C10:C12"/>
    <mergeCell ref="B3:I3"/>
    <mergeCell ref="B5:I5"/>
    <mergeCell ref="B6:I6"/>
    <mergeCell ref="B7:I7"/>
    <mergeCell ref="B8:I8"/>
    <mergeCell ref="D10:D12"/>
    <mergeCell ref="B57:E57"/>
    <mergeCell ref="B59:E60"/>
    <mergeCell ref="B61:G61"/>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B85" sqref="B85"/>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29" t="s">
        <v>0</v>
      </c>
      <c r="B1" s="229"/>
      <c r="C1" s="229"/>
      <c r="D1" s="229"/>
      <c r="E1" s="229"/>
      <c r="F1" s="229"/>
    </row>
    <row r="2" spans="1:9" ht="21" customHeight="1">
      <c r="A2" s="230" t="s">
        <v>1</v>
      </c>
      <c r="B2" s="230"/>
      <c r="C2" s="230"/>
      <c r="D2" s="230"/>
      <c r="E2" s="230"/>
      <c r="F2" s="230"/>
    </row>
    <row r="3" spans="1:9" ht="15" customHeight="1">
      <c r="A3" s="243" t="s">
        <v>2</v>
      </c>
      <c r="B3" s="243"/>
      <c r="C3" s="243"/>
      <c r="D3" s="243"/>
      <c r="E3" s="243"/>
      <c r="F3" s="243"/>
    </row>
    <row r="5" spans="1:9" ht="18.75" customHeight="1">
      <c r="A5" s="245" t="s">
        <v>29</v>
      </c>
      <c r="B5" s="245"/>
      <c r="C5" s="245"/>
      <c r="D5" s="245"/>
      <c r="E5" s="245"/>
      <c r="F5" s="245"/>
      <c r="G5" s="245"/>
    </row>
    <row r="6" spans="1:9" ht="18.75">
      <c r="A6" s="244" t="s">
        <v>213</v>
      </c>
      <c r="B6" s="244"/>
      <c r="C6" s="244"/>
      <c r="D6" s="244"/>
      <c r="E6" s="244"/>
      <c r="F6" s="244"/>
    </row>
    <row r="7" spans="1:9" ht="18.75">
      <c r="A7" s="241" t="s">
        <v>4317</v>
      </c>
      <c r="B7" s="241"/>
      <c r="C7" s="241"/>
      <c r="D7" s="241"/>
      <c r="E7" s="241"/>
      <c r="F7" s="241"/>
      <c r="H7" s="12"/>
    </row>
    <row r="8" spans="1:9" ht="15.75">
      <c r="A8" s="247" t="s">
        <v>5</v>
      </c>
      <c r="B8" s="247"/>
      <c r="C8" s="247"/>
      <c r="D8" s="247"/>
      <c r="E8" s="247"/>
      <c r="F8" s="247"/>
    </row>
    <row r="11" spans="1:9" ht="15" customHeight="1">
      <c r="B11" s="246" t="s">
        <v>6</v>
      </c>
      <c r="C11" s="48" t="s">
        <v>7</v>
      </c>
      <c r="D11" s="49" t="s">
        <v>3730</v>
      </c>
      <c r="E11" s="248" t="s">
        <v>8</v>
      </c>
      <c r="I11" s="12"/>
    </row>
    <row r="12" spans="1:9" ht="15.75" customHeight="1">
      <c r="B12" s="246"/>
      <c r="C12" s="49" t="s">
        <v>3741</v>
      </c>
      <c r="D12" s="49" t="s">
        <v>3738</v>
      </c>
      <c r="E12" s="248"/>
    </row>
    <row r="13" spans="1:9">
      <c r="B13" s="22" t="s">
        <v>14</v>
      </c>
      <c r="C13" s="19">
        <f>C14+C20+C30+C40+C49+C56+C66+C70</f>
        <v>1418686.51495</v>
      </c>
      <c r="D13" s="19">
        <f>D14+D20+D30+D40+D49+D56+D66+D70</f>
        <v>1461440.1969125699</v>
      </c>
      <c r="E13" s="95">
        <f>E14+E20+E30+E40+E49+E56+E66+E70</f>
        <v>1307237.2797049701</v>
      </c>
      <c r="G13" s="43"/>
    </row>
    <row r="14" spans="1:9">
      <c r="B14" s="38" t="s">
        <v>214</v>
      </c>
      <c r="C14" s="106">
        <f>SUM(C15:C19)</f>
        <v>336637.71550699999</v>
      </c>
      <c r="D14" s="106">
        <f t="shared" ref="D14:E14" si="0">SUM(D15:D19)</f>
        <v>342584.42753817991</v>
      </c>
      <c r="E14" s="106">
        <f t="shared" si="0"/>
        <v>309256.05968263</v>
      </c>
      <c r="F14" s="83"/>
      <c r="G14" s="43"/>
    </row>
    <row r="15" spans="1:9">
      <c r="B15" s="87" t="s">
        <v>215</v>
      </c>
      <c r="C15" s="79">
        <v>277819.46428999997</v>
      </c>
      <c r="D15" s="79">
        <v>278555.62488254992</v>
      </c>
      <c r="E15" s="159">
        <v>253600.91389576998</v>
      </c>
      <c r="F15" s="83"/>
      <c r="G15" s="43"/>
    </row>
    <row r="16" spans="1:9">
      <c r="B16" s="87" t="s">
        <v>216</v>
      </c>
      <c r="C16" s="79">
        <v>24032.337694999998</v>
      </c>
      <c r="D16" s="79">
        <v>24001.668431640002</v>
      </c>
      <c r="E16" s="159">
        <v>19533.474678039998</v>
      </c>
      <c r="F16" s="83"/>
      <c r="G16" s="107"/>
    </row>
    <row r="17" spans="2:7">
      <c r="B17" s="87" t="s">
        <v>217</v>
      </c>
      <c r="C17" s="79">
        <v>1060.435324</v>
      </c>
      <c r="D17" s="79">
        <v>2010.8314640399999</v>
      </c>
      <c r="E17" s="159">
        <v>1949.4012170099998</v>
      </c>
      <c r="F17" s="83"/>
      <c r="G17" s="43"/>
    </row>
    <row r="18" spans="2:7">
      <c r="B18" s="87" t="s">
        <v>3088</v>
      </c>
      <c r="C18" s="72">
        <v>0</v>
      </c>
      <c r="D18" s="72">
        <v>1366.4488471800003</v>
      </c>
      <c r="E18" s="159">
        <v>1330.2884373899999</v>
      </c>
      <c r="F18" s="83"/>
      <c r="G18" s="43"/>
    </row>
    <row r="19" spans="2:7">
      <c r="B19" s="87" t="s">
        <v>218</v>
      </c>
      <c r="C19" s="79">
        <v>33725.478197999997</v>
      </c>
      <c r="D19" s="79">
        <v>36649.853912769984</v>
      </c>
      <c r="E19" s="159">
        <v>32841.981454420013</v>
      </c>
      <c r="F19" s="83"/>
      <c r="G19" s="43"/>
    </row>
    <row r="20" spans="2:7">
      <c r="B20" s="88" t="s">
        <v>219</v>
      </c>
      <c r="C20" s="74">
        <f>SUM(C21:C29)</f>
        <v>95577.903015000004</v>
      </c>
      <c r="D20" s="74">
        <f t="shared" ref="D20:E20" si="1">SUM(D21:D29)</f>
        <v>105174.55620800999</v>
      </c>
      <c r="E20" s="74">
        <f t="shared" si="1"/>
        <v>88658.342190519994</v>
      </c>
      <c r="F20" s="83"/>
      <c r="G20" s="43"/>
    </row>
    <row r="21" spans="2:7">
      <c r="B21" s="87" t="s">
        <v>220</v>
      </c>
      <c r="C21" s="79">
        <v>8960.9944169999999</v>
      </c>
      <c r="D21" s="79">
        <v>15365.405973500005</v>
      </c>
      <c r="E21" s="94">
        <v>14099.484369149995</v>
      </c>
      <c r="F21" s="83"/>
      <c r="G21" s="43"/>
    </row>
    <row r="22" spans="2:7">
      <c r="B22" s="87" t="s">
        <v>221</v>
      </c>
      <c r="C22" s="79">
        <v>8162.8916829999998</v>
      </c>
      <c r="D22" s="79">
        <v>11438.346135349995</v>
      </c>
      <c r="E22" s="94">
        <v>9791.0193938899956</v>
      </c>
      <c r="F22" s="83"/>
      <c r="G22" s="43"/>
    </row>
    <row r="23" spans="2:7">
      <c r="B23" s="87" t="s">
        <v>222</v>
      </c>
      <c r="C23" s="79">
        <v>5094.2557230000002</v>
      </c>
      <c r="D23" s="79">
        <v>4575.6857866500004</v>
      </c>
      <c r="E23" s="94">
        <v>3727.4867273300006</v>
      </c>
      <c r="F23" s="83"/>
      <c r="G23" s="43"/>
    </row>
    <row r="24" spans="2:7">
      <c r="B24" s="87" t="s">
        <v>223</v>
      </c>
      <c r="C24" s="79">
        <v>1059.9565869999999</v>
      </c>
      <c r="D24" s="79">
        <v>2468.4364299699992</v>
      </c>
      <c r="E24" s="94">
        <v>2054.7236006300004</v>
      </c>
      <c r="F24" s="83"/>
      <c r="G24" s="43"/>
    </row>
    <row r="25" spans="2:7">
      <c r="B25" s="87" t="s">
        <v>224</v>
      </c>
      <c r="C25" s="79">
        <v>7466.6249589999998</v>
      </c>
      <c r="D25" s="79">
        <v>10209.288019850001</v>
      </c>
      <c r="E25" s="94">
        <v>7633.8307745199982</v>
      </c>
      <c r="F25" s="83"/>
      <c r="G25" s="43"/>
    </row>
    <row r="26" spans="2:7">
      <c r="B26" s="87" t="s">
        <v>225</v>
      </c>
      <c r="C26" s="79">
        <v>5791.7729259999996</v>
      </c>
      <c r="D26" s="79">
        <v>7305.0848155799977</v>
      </c>
      <c r="E26" s="94">
        <v>6872.31167611</v>
      </c>
      <c r="F26" s="83"/>
      <c r="G26" s="43"/>
    </row>
    <row r="27" spans="2:7">
      <c r="B27" s="87" t="s">
        <v>226</v>
      </c>
      <c r="C27" s="79">
        <v>4684.1034719999998</v>
      </c>
      <c r="D27" s="79">
        <v>7122.8941595900014</v>
      </c>
      <c r="E27" s="94">
        <v>4581.2003084000016</v>
      </c>
      <c r="F27" s="83"/>
      <c r="G27" s="43"/>
    </row>
    <row r="28" spans="2:7">
      <c r="B28" s="87" t="s">
        <v>227</v>
      </c>
      <c r="C28" s="79">
        <v>18201.028610000001</v>
      </c>
      <c r="D28" s="79">
        <v>14634.722099200004</v>
      </c>
      <c r="E28" s="94">
        <v>9306.4512345600015</v>
      </c>
      <c r="F28" s="83"/>
      <c r="G28" s="43"/>
    </row>
    <row r="29" spans="2:7">
      <c r="B29" s="87" t="s">
        <v>228</v>
      </c>
      <c r="C29" s="79">
        <v>36156.274638000003</v>
      </c>
      <c r="D29" s="79">
        <v>32054.692788319997</v>
      </c>
      <c r="E29" s="94">
        <v>30591.834105930004</v>
      </c>
      <c r="F29" s="83"/>
      <c r="G29" s="43"/>
    </row>
    <row r="30" spans="2:7">
      <c r="B30" s="88" t="s">
        <v>229</v>
      </c>
      <c r="C30" s="74">
        <f>SUM(C31:C39)</f>
        <v>64350.109949999998</v>
      </c>
      <c r="D30" s="74">
        <f t="shared" ref="D30:E30" si="2">SUM(D31:D39)</f>
        <v>61973.327803759996</v>
      </c>
      <c r="E30" s="74">
        <f t="shared" si="2"/>
        <v>47124.631994680007</v>
      </c>
      <c r="F30" s="83"/>
      <c r="G30" s="43"/>
    </row>
    <row r="31" spans="2:7">
      <c r="B31" s="87" t="s">
        <v>230</v>
      </c>
      <c r="C31" s="79">
        <v>9622.13069</v>
      </c>
      <c r="D31" s="79">
        <v>12830.483725320002</v>
      </c>
      <c r="E31" s="94">
        <v>9642.1676150100011</v>
      </c>
      <c r="F31" s="83"/>
      <c r="G31" s="43"/>
    </row>
    <row r="32" spans="2:7">
      <c r="B32" s="87" t="s">
        <v>231</v>
      </c>
      <c r="C32" s="79">
        <v>4322.0018339999997</v>
      </c>
      <c r="D32" s="79">
        <v>6174.0060641499995</v>
      </c>
      <c r="E32" s="94">
        <v>5343.059873729997</v>
      </c>
      <c r="F32" s="83"/>
      <c r="G32" s="43"/>
    </row>
    <row r="33" spans="2:7">
      <c r="B33" s="87" t="s">
        <v>232</v>
      </c>
      <c r="C33" s="79">
        <v>6116.8546219999998</v>
      </c>
      <c r="D33" s="79">
        <v>3062.7849681700004</v>
      </c>
      <c r="E33" s="94">
        <v>2421.209972529999</v>
      </c>
      <c r="F33" s="83"/>
      <c r="G33" s="43"/>
    </row>
    <row r="34" spans="2:7">
      <c r="B34" s="87" t="s">
        <v>233</v>
      </c>
      <c r="C34" s="79">
        <v>12381.168839</v>
      </c>
      <c r="D34" s="79">
        <v>15042.054628900001</v>
      </c>
      <c r="E34" s="94">
        <v>12054.419075300004</v>
      </c>
      <c r="F34" s="83"/>
      <c r="G34" s="43"/>
    </row>
    <row r="35" spans="2:7">
      <c r="B35" s="87" t="s">
        <v>234</v>
      </c>
      <c r="C35" s="79">
        <v>713.08329100000003</v>
      </c>
      <c r="D35" s="79">
        <v>532.48815600000012</v>
      </c>
      <c r="E35" s="94">
        <v>372.34907994999986</v>
      </c>
      <c r="F35" s="83"/>
      <c r="G35" s="43"/>
    </row>
    <row r="36" spans="2:7">
      <c r="B36" s="87" t="s">
        <v>235</v>
      </c>
      <c r="C36" s="79">
        <v>4672.6328729999996</v>
      </c>
      <c r="D36" s="79">
        <v>4061.7767980699996</v>
      </c>
      <c r="E36" s="94">
        <v>3764.3918679199983</v>
      </c>
      <c r="F36" s="83"/>
      <c r="G36" s="43"/>
    </row>
    <row r="37" spans="2:7">
      <c r="B37" s="87" t="s">
        <v>236</v>
      </c>
      <c r="C37" s="79">
        <v>9075.5244600000005</v>
      </c>
      <c r="D37" s="79">
        <v>8915.4714942399987</v>
      </c>
      <c r="E37" s="94">
        <v>7219.251182609999</v>
      </c>
      <c r="F37" s="83"/>
      <c r="G37" s="43"/>
    </row>
    <row r="38" spans="2:7">
      <c r="B38" s="87" t="s">
        <v>237</v>
      </c>
      <c r="C38" s="79">
        <v>3797.9611359999999</v>
      </c>
      <c r="D38" s="79">
        <v>478.77757511999999</v>
      </c>
      <c r="E38" s="94">
        <v>0</v>
      </c>
      <c r="F38" s="83"/>
      <c r="G38" s="43"/>
    </row>
    <row r="39" spans="2:7">
      <c r="B39" s="87" t="s">
        <v>238</v>
      </c>
      <c r="C39" s="79">
        <v>13648.752205000001</v>
      </c>
      <c r="D39" s="79">
        <v>10875.484393789997</v>
      </c>
      <c r="E39" s="94">
        <v>6307.7833276300071</v>
      </c>
      <c r="F39" s="83"/>
      <c r="G39" s="43"/>
    </row>
    <row r="40" spans="2:7">
      <c r="B40" s="88" t="s">
        <v>239</v>
      </c>
      <c r="C40" s="74">
        <f>SUM(C41:C48)</f>
        <v>467150.91096399998</v>
      </c>
      <c r="D40" s="74">
        <f t="shared" ref="D40:E40" si="3">SUM(D41:D48)</f>
        <v>497525.15182264999</v>
      </c>
      <c r="E40" s="74">
        <f t="shared" si="3"/>
        <v>474917.38075213006</v>
      </c>
      <c r="F40" s="83"/>
      <c r="G40" s="43"/>
    </row>
    <row r="41" spans="2:7">
      <c r="B41" s="87" t="s">
        <v>240</v>
      </c>
      <c r="C41" s="79">
        <v>141870.27805399999</v>
      </c>
      <c r="D41" s="79">
        <v>152130.88001336998</v>
      </c>
      <c r="E41" s="94">
        <v>139462.45818138</v>
      </c>
      <c r="F41" s="83"/>
      <c r="G41" s="43"/>
    </row>
    <row r="42" spans="2:7">
      <c r="B42" s="87" t="s">
        <v>241</v>
      </c>
      <c r="C42" s="79">
        <v>146902.47069799999</v>
      </c>
      <c r="D42" s="79">
        <v>150843.27097472001</v>
      </c>
      <c r="E42" s="94">
        <v>146479.61732220001</v>
      </c>
      <c r="F42" s="83"/>
      <c r="G42" s="43"/>
    </row>
    <row r="43" spans="2:7">
      <c r="B43" s="87" t="s">
        <v>242</v>
      </c>
      <c r="C43" s="79">
        <v>15385.741797000001</v>
      </c>
      <c r="D43" s="79">
        <v>14979.364240909999</v>
      </c>
      <c r="E43" s="94">
        <v>14656.214998990006</v>
      </c>
      <c r="F43" s="83"/>
      <c r="G43" s="43"/>
    </row>
    <row r="44" spans="2:7">
      <c r="B44" s="87" t="s">
        <v>243</v>
      </c>
      <c r="C44" s="79">
        <v>99011.6345</v>
      </c>
      <c r="D44" s="79">
        <v>107193.741369</v>
      </c>
      <c r="E44" s="94">
        <v>106767.70378724</v>
      </c>
      <c r="F44" s="83"/>
      <c r="G44" s="43"/>
    </row>
    <row r="45" spans="2:7">
      <c r="B45" s="87" t="s">
        <v>244</v>
      </c>
      <c r="C45" s="79">
        <v>31934.147223</v>
      </c>
      <c r="D45" s="79">
        <v>31789.196035000001</v>
      </c>
      <c r="E45" s="94">
        <v>31541.058758440002</v>
      </c>
      <c r="F45" s="83"/>
      <c r="G45" s="43"/>
    </row>
    <row r="46" spans="2:7">
      <c r="B46" s="87" t="s">
        <v>245</v>
      </c>
      <c r="C46" s="72">
        <v>14201.85</v>
      </c>
      <c r="D46" s="72">
        <v>21201.85</v>
      </c>
      <c r="E46" s="94">
        <v>20277.480768270001</v>
      </c>
      <c r="F46" s="83"/>
      <c r="G46" s="43"/>
    </row>
    <row r="47" spans="2:7">
      <c r="B47" s="87" t="s">
        <v>246</v>
      </c>
      <c r="C47" s="72">
        <v>953.77914099999998</v>
      </c>
      <c r="D47" s="72">
        <v>1176.8972752100001</v>
      </c>
      <c r="E47" s="94">
        <v>819.38302907999957</v>
      </c>
      <c r="F47" s="83"/>
      <c r="G47" s="43"/>
    </row>
    <row r="48" spans="2:7">
      <c r="B48" s="87" t="s">
        <v>247</v>
      </c>
      <c r="C48" s="79">
        <v>16891.009550999999</v>
      </c>
      <c r="D48" s="79">
        <v>18209.951914439996</v>
      </c>
      <c r="E48" s="94">
        <v>14913.463906529998</v>
      </c>
      <c r="F48" s="83"/>
      <c r="G48" s="43"/>
    </row>
    <row r="49" spans="2:7">
      <c r="B49" s="88" t="s">
        <v>248</v>
      </c>
      <c r="C49" s="74">
        <f>SUM(C50:C55)</f>
        <v>64412.716842000002</v>
      </c>
      <c r="D49" s="74">
        <f t="shared" ref="D49:E49" si="4">SUM(D50:D55)</f>
        <v>74266.828729799992</v>
      </c>
      <c r="E49" s="74">
        <f t="shared" si="4"/>
        <v>56908.37518612</v>
      </c>
      <c r="F49" s="83"/>
      <c r="G49" s="43"/>
    </row>
    <row r="50" spans="2:7">
      <c r="B50" s="87" t="s">
        <v>249</v>
      </c>
      <c r="C50" s="79">
        <v>228.37826000000001</v>
      </c>
      <c r="D50" s="79">
        <v>1486.4080078</v>
      </c>
      <c r="E50" s="94">
        <v>1479.5576907100001</v>
      </c>
      <c r="F50" s="83"/>
      <c r="G50" s="43"/>
    </row>
    <row r="51" spans="2:7">
      <c r="B51" s="87" t="s">
        <v>250</v>
      </c>
      <c r="C51" s="79">
        <v>10072.568888</v>
      </c>
      <c r="D51" s="79">
        <v>13435.843352420001</v>
      </c>
      <c r="E51" s="94">
        <v>8687.8274827399982</v>
      </c>
      <c r="F51" s="83"/>
      <c r="G51" s="43"/>
    </row>
    <row r="52" spans="2:7">
      <c r="B52" s="87" t="s">
        <v>251</v>
      </c>
      <c r="C52" s="79">
        <v>8986.1003540000002</v>
      </c>
      <c r="D52" s="79">
        <v>10130.748407139999</v>
      </c>
      <c r="E52" s="94">
        <v>9929.7783162999986</v>
      </c>
      <c r="F52" s="83"/>
      <c r="G52" s="43"/>
    </row>
    <row r="53" spans="2:7">
      <c r="B53" s="87" t="s">
        <v>252</v>
      </c>
      <c r="C53" s="79">
        <v>44577.66934</v>
      </c>
      <c r="D53" s="79">
        <v>46140.272985439995</v>
      </c>
      <c r="E53" s="94">
        <v>36203.780998540002</v>
      </c>
      <c r="F53" s="83"/>
      <c r="G53" s="43"/>
    </row>
    <row r="54" spans="2:7">
      <c r="B54" s="87" t="s">
        <v>253</v>
      </c>
      <c r="C54" s="79">
        <v>500</v>
      </c>
      <c r="D54" s="79">
        <v>2999</v>
      </c>
      <c r="E54" s="94">
        <v>547</v>
      </c>
      <c r="F54" s="83"/>
      <c r="G54" s="43"/>
    </row>
    <row r="55" spans="2:7">
      <c r="B55" s="87" t="s">
        <v>254</v>
      </c>
      <c r="C55" s="79">
        <v>48</v>
      </c>
      <c r="D55" s="79">
        <v>74.555976999999999</v>
      </c>
      <c r="E55" s="94">
        <v>60.43069783</v>
      </c>
      <c r="F55" s="83"/>
      <c r="G55" s="43"/>
    </row>
    <row r="56" spans="2:7">
      <c r="B56" s="88" t="s">
        <v>255</v>
      </c>
      <c r="C56" s="74">
        <f>SUM(C57:C65)</f>
        <v>35782.539131000005</v>
      </c>
      <c r="D56" s="74">
        <f t="shared" ref="D56:E56" si="5">SUM(D57:D65)</f>
        <v>34129.925177919999</v>
      </c>
      <c r="E56" s="74">
        <f t="shared" si="5"/>
        <v>22292.161932610001</v>
      </c>
      <c r="F56" s="83"/>
      <c r="G56" s="43"/>
    </row>
    <row r="57" spans="2:7">
      <c r="B57" s="87" t="s">
        <v>256</v>
      </c>
      <c r="C57" s="79">
        <v>11932.912928</v>
      </c>
      <c r="D57" s="79">
        <v>6943.3316821999979</v>
      </c>
      <c r="E57" s="94">
        <v>4445.3902182199981</v>
      </c>
      <c r="F57" s="83"/>
      <c r="G57" s="43"/>
    </row>
    <row r="58" spans="2:7">
      <c r="B58" s="87" t="s">
        <v>257</v>
      </c>
      <c r="C58" s="79">
        <v>1223.980679</v>
      </c>
      <c r="D58" s="79">
        <v>2424.1991622200003</v>
      </c>
      <c r="E58" s="94">
        <v>1600.9692437000006</v>
      </c>
      <c r="F58" s="83"/>
      <c r="G58" s="43"/>
    </row>
    <row r="59" spans="2:7">
      <c r="B59" s="87" t="s">
        <v>258</v>
      </c>
      <c r="C59" s="79">
        <v>2019.5572239999999</v>
      </c>
      <c r="D59" s="79">
        <v>1701.57454843</v>
      </c>
      <c r="E59" s="94">
        <v>1291.9559091999997</v>
      </c>
      <c r="F59" s="83"/>
      <c r="G59" s="43"/>
    </row>
    <row r="60" spans="2:7">
      <c r="B60" s="87" t="s">
        <v>259</v>
      </c>
      <c r="C60" s="79">
        <v>7993.1434840000002</v>
      </c>
      <c r="D60" s="79">
        <v>11781.745844050003</v>
      </c>
      <c r="E60" s="94">
        <v>8770.4789460300035</v>
      </c>
      <c r="F60" s="83"/>
      <c r="G60" s="43"/>
    </row>
    <row r="61" spans="2:7">
      <c r="B61" s="87" t="s">
        <v>260</v>
      </c>
      <c r="C61" s="79">
        <v>8006.9149770000004</v>
      </c>
      <c r="D61" s="79">
        <v>3713.3715074699999</v>
      </c>
      <c r="E61" s="94">
        <v>1236.7479229600001</v>
      </c>
      <c r="F61" s="83"/>
      <c r="G61" s="43"/>
    </row>
    <row r="62" spans="2:7">
      <c r="B62" s="87" t="s">
        <v>261</v>
      </c>
      <c r="C62" s="79">
        <v>528.89837699999998</v>
      </c>
      <c r="D62" s="79">
        <v>1831.60074336</v>
      </c>
      <c r="E62" s="94">
        <v>862.22674205999988</v>
      </c>
      <c r="F62" s="83"/>
      <c r="G62" s="43"/>
    </row>
    <row r="63" spans="2:7">
      <c r="B63" s="87" t="s">
        <v>262</v>
      </c>
      <c r="C63" s="79">
        <v>1158.5041900000001</v>
      </c>
      <c r="D63" s="79">
        <v>821.86354009000013</v>
      </c>
      <c r="E63" s="94">
        <v>481.60321606999997</v>
      </c>
      <c r="F63" s="83"/>
      <c r="G63" s="43"/>
    </row>
    <row r="64" spans="2:7">
      <c r="B64" s="87" t="s">
        <v>263</v>
      </c>
      <c r="C64" s="79">
        <v>799.36777600000005</v>
      </c>
      <c r="D64" s="79">
        <v>1832.9336941900001</v>
      </c>
      <c r="E64" s="94">
        <v>1428.13873347</v>
      </c>
      <c r="F64" s="83"/>
      <c r="G64" s="43"/>
    </row>
    <row r="65" spans="2:7">
      <c r="B65" s="87" t="s">
        <v>264</v>
      </c>
      <c r="C65" s="79">
        <v>2119.2594960000001</v>
      </c>
      <c r="D65" s="79">
        <v>3079.3044559099999</v>
      </c>
      <c r="E65" s="94">
        <v>2174.651000899999</v>
      </c>
      <c r="F65" s="83"/>
      <c r="G65" s="43"/>
    </row>
    <row r="66" spans="2:7">
      <c r="B66" s="88" t="s">
        <v>265</v>
      </c>
      <c r="C66" s="74">
        <f>SUM(C67:C69)</f>
        <v>90957.82523599999</v>
      </c>
      <c r="D66" s="74">
        <f t="shared" ref="D66:E66" si="6">SUM(D67:D69)</f>
        <v>81893.152736249991</v>
      </c>
      <c r="E66" s="74">
        <f t="shared" si="6"/>
        <v>65194.947666250024</v>
      </c>
      <c r="F66" s="83"/>
      <c r="G66" s="43"/>
    </row>
    <row r="67" spans="2:7">
      <c r="B67" s="87" t="s">
        <v>266</v>
      </c>
      <c r="C67" s="79">
        <v>24154.795818999999</v>
      </c>
      <c r="D67" s="79">
        <v>31577.964210529983</v>
      </c>
      <c r="E67" s="94">
        <v>23485.271726550007</v>
      </c>
      <c r="F67" s="83"/>
      <c r="G67" s="43"/>
    </row>
    <row r="68" spans="2:7">
      <c r="B68" s="87" t="s">
        <v>267</v>
      </c>
      <c r="C68" s="79">
        <v>65356.745142</v>
      </c>
      <c r="D68" s="79">
        <v>50136.752234720007</v>
      </c>
      <c r="E68" s="94">
        <v>41709.675939700021</v>
      </c>
      <c r="F68" s="83"/>
      <c r="G68" s="43"/>
    </row>
    <row r="69" spans="2:7">
      <c r="B69" s="87" t="s">
        <v>268</v>
      </c>
      <c r="C69" s="79">
        <v>1446.284275</v>
      </c>
      <c r="D69" s="79">
        <v>178.43629100000001</v>
      </c>
      <c r="E69" s="94">
        <v>0</v>
      </c>
      <c r="F69" s="83"/>
      <c r="G69" s="43"/>
    </row>
    <row r="70" spans="2:7">
      <c r="B70" s="88" t="s">
        <v>269</v>
      </c>
      <c r="C70" s="74">
        <f>SUM(C71:C74)</f>
        <v>263816.79430499999</v>
      </c>
      <c r="D70" s="74">
        <f t="shared" ref="D70:E70" si="7">SUM(D71:D74)</f>
        <v>263892.82689600001</v>
      </c>
      <c r="E70" s="74">
        <f t="shared" si="7"/>
        <v>242885.38030002997</v>
      </c>
      <c r="F70" s="83"/>
      <c r="G70" s="43"/>
    </row>
    <row r="71" spans="2:7">
      <c r="B71" s="87" t="s">
        <v>270</v>
      </c>
      <c r="C71" s="79">
        <v>101900.204127</v>
      </c>
      <c r="D71" s="79">
        <v>103927.050976</v>
      </c>
      <c r="E71" s="94">
        <v>93784.003720010005</v>
      </c>
      <c r="F71" s="83"/>
      <c r="G71" s="43"/>
    </row>
    <row r="72" spans="2:7">
      <c r="B72" s="39" t="s">
        <v>271</v>
      </c>
      <c r="C72" s="79">
        <v>160209.32007300001</v>
      </c>
      <c r="D72" s="79">
        <v>158064.32007300001</v>
      </c>
      <c r="E72" s="94">
        <v>147952.23046316998</v>
      </c>
      <c r="F72" s="83"/>
      <c r="G72" s="43"/>
    </row>
    <row r="73" spans="2:7">
      <c r="B73" s="39" t="s">
        <v>272</v>
      </c>
      <c r="C73" s="79">
        <v>1707.2701050000001</v>
      </c>
      <c r="D73" s="79">
        <v>1900.7371049999999</v>
      </c>
      <c r="E73" s="94">
        <v>1148.93613252</v>
      </c>
      <c r="F73" s="83"/>
      <c r="G73" s="43"/>
    </row>
    <row r="74" spans="2:7">
      <c r="B74" s="39" t="s">
        <v>3090</v>
      </c>
      <c r="C74" s="72">
        <v>0</v>
      </c>
      <c r="D74" s="72">
        <v>0.71874199999999999</v>
      </c>
      <c r="E74" s="94">
        <v>0.20998433000000002</v>
      </c>
      <c r="F74" s="83"/>
      <c r="G74" s="43"/>
    </row>
    <row r="75" spans="2:7">
      <c r="B75" s="22" t="s">
        <v>42</v>
      </c>
      <c r="C75" s="95">
        <f>C76+C78+C80</f>
        <v>113668.099604</v>
      </c>
      <c r="D75" s="95">
        <f>D76+D78+D80</f>
        <v>113668.099604</v>
      </c>
      <c r="E75" s="95">
        <f>E76+E78+E80</f>
        <v>93046.06726571999</v>
      </c>
      <c r="F75" s="83"/>
      <c r="G75" s="43"/>
    </row>
    <row r="76" spans="2:7">
      <c r="B76" s="38" t="s">
        <v>273</v>
      </c>
      <c r="C76" s="35">
        <f>C77</f>
        <v>4281.9326160000001</v>
      </c>
      <c r="D76" s="35">
        <f t="shared" ref="D76:E76" si="8">D77</f>
        <v>4286.9696290000002</v>
      </c>
      <c r="E76" s="35">
        <f t="shared" si="8"/>
        <v>3236.44393464</v>
      </c>
      <c r="F76" s="83"/>
      <c r="G76" s="43"/>
    </row>
    <row r="77" spans="2:7">
      <c r="B77" s="39" t="s">
        <v>274</v>
      </c>
      <c r="C77" s="36">
        <v>4281.9326160000001</v>
      </c>
      <c r="D77" s="36">
        <v>4286.9696290000002</v>
      </c>
      <c r="E77" s="94">
        <v>3236.44393464</v>
      </c>
      <c r="F77" s="83"/>
      <c r="G77" s="43"/>
    </row>
    <row r="78" spans="2:7">
      <c r="B78" s="38" t="s">
        <v>275</v>
      </c>
      <c r="C78" s="35">
        <f>C79</f>
        <v>109386.166988</v>
      </c>
      <c r="D78" s="35">
        <f>D79</f>
        <v>107951.129975</v>
      </c>
      <c r="E78" s="97">
        <f>E79</f>
        <v>88410.245435879988</v>
      </c>
      <c r="F78" s="83"/>
      <c r="G78" s="43"/>
    </row>
    <row r="79" spans="2:7">
      <c r="B79" s="39" t="s">
        <v>276</v>
      </c>
      <c r="C79" s="36">
        <v>109386.166988</v>
      </c>
      <c r="D79" s="36">
        <v>107951.129975</v>
      </c>
      <c r="E79" s="94">
        <v>88410.245435879988</v>
      </c>
      <c r="F79" s="83"/>
      <c r="G79" s="43"/>
    </row>
    <row r="80" spans="2:7">
      <c r="B80" s="38" t="s">
        <v>3721</v>
      </c>
      <c r="C80" s="73">
        <f>C81</f>
        <v>0</v>
      </c>
      <c r="D80" s="97">
        <f>D81</f>
        <v>1430</v>
      </c>
      <c r="E80" s="97">
        <f>E81</f>
        <v>1399.3778952</v>
      </c>
      <c r="F80" s="83"/>
      <c r="G80" s="43"/>
    </row>
    <row r="81" spans="2:7">
      <c r="B81" s="39" t="s">
        <v>3722</v>
      </c>
      <c r="C81" s="72">
        <v>0</v>
      </c>
      <c r="D81" s="72">
        <v>1430</v>
      </c>
      <c r="E81" s="94">
        <v>1399.3778952</v>
      </c>
      <c r="F81" s="21"/>
      <c r="G81" s="21"/>
    </row>
    <row r="82" spans="2:7">
      <c r="B82" s="34" t="s">
        <v>45</v>
      </c>
      <c r="C82" s="30">
        <f>C13+C75</f>
        <v>1532354.6145540001</v>
      </c>
      <c r="D82" s="30">
        <f>D13+D75</f>
        <v>1575108.29651657</v>
      </c>
      <c r="E82" s="98">
        <f>E13+E75</f>
        <v>1400283.3469706899</v>
      </c>
    </row>
    <row r="83" spans="2:7">
      <c r="B83" s="15" t="s">
        <v>26</v>
      </c>
      <c r="C83" s="15"/>
      <c r="D83" s="15"/>
      <c r="E83" s="15"/>
      <c r="F83" s="83"/>
    </row>
    <row r="84" spans="2:7" ht="38.450000000000003" customHeight="1">
      <c r="B84" s="234" t="s">
        <v>4328</v>
      </c>
      <c r="C84" s="234"/>
      <c r="D84" s="234"/>
      <c r="E84" s="234"/>
      <c r="F84" s="83"/>
    </row>
    <row r="85" spans="2:7" ht="15" customHeight="1">
      <c r="B85" s="15" t="s">
        <v>46</v>
      </c>
      <c r="C85" s="15"/>
      <c r="D85" s="15"/>
      <c r="E85" s="15"/>
      <c r="F85" s="83"/>
    </row>
    <row r="86" spans="2:7">
      <c r="B86" s="234" t="s">
        <v>3744</v>
      </c>
      <c r="C86" s="234"/>
      <c r="D86" s="234"/>
      <c r="E86" s="234"/>
    </row>
    <row r="87" spans="2:7" ht="24" customHeight="1">
      <c r="B87" s="234"/>
      <c r="C87" s="234"/>
      <c r="D87" s="234"/>
      <c r="E87" s="234"/>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19F8-2F97-4973-94A4-C8C7A3120D09}">
  <dimension ref="A1:G4247"/>
  <sheetViews>
    <sheetView showGridLines="0" workbookViewId="0">
      <selection activeCell="J16" sqref="J16"/>
    </sheetView>
  </sheetViews>
  <sheetFormatPr baseColWidth="10" defaultColWidth="11.5703125" defaultRowHeight="15"/>
  <cols>
    <col min="1" max="2" width="11.5703125" style="202"/>
    <col min="3" max="3" width="99.140625" style="202" customWidth="1"/>
    <col min="4" max="4" width="16.5703125" style="202" customWidth="1"/>
    <col min="5" max="5" width="17.7109375" style="202" customWidth="1"/>
    <col min="6" max="6" width="12.7109375" style="202" customWidth="1"/>
    <col min="7" max="16384" width="11.5703125" style="202"/>
  </cols>
  <sheetData>
    <row r="1" spans="1:7" ht="28.5">
      <c r="A1" s="262" t="s">
        <v>0</v>
      </c>
      <c r="B1" s="262"/>
      <c r="C1" s="262"/>
      <c r="D1" s="262"/>
      <c r="E1" s="262"/>
      <c r="F1" s="262"/>
      <c r="G1" s="262"/>
    </row>
    <row r="2" spans="1:7" ht="21">
      <c r="A2" s="263" t="s">
        <v>1</v>
      </c>
      <c r="B2" s="263"/>
      <c r="C2" s="263"/>
      <c r="D2" s="263"/>
      <c r="E2" s="263"/>
      <c r="F2" s="263"/>
      <c r="G2" s="263"/>
    </row>
    <row r="3" spans="1:7">
      <c r="A3" s="264" t="s">
        <v>2</v>
      </c>
      <c r="B3" s="264"/>
      <c r="C3" s="264"/>
      <c r="D3" s="264"/>
      <c r="E3" s="264"/>
      <c r="F3" s="264"/>
      <c r="G3" s="264"/>
    </row>
    <row r="5" spans="1:7" ht="18.75">
      <c r="A5" s="265" t="s">
        <v>29</v>
      </c>
      <c r="B5" s="265"/>
      <c r="C5" s="265"/>
      <c r="D5" s="265"/>
      <c r="E5" s="265"/>
      <c r="F5" s="265"/>
      <c r="G5" s="265"/>
    </row>
    <row r="6" spans="1:7" ht="18.75">
      <c r="A6" s="266" t="s">
        <v>277</v>
      </c>
      <c r="B6" s="266"/>
      <c r="C6" s="266"/>
      <c r="D6" s="266"/>
      <c r="E6" s="266"/>
      <c r="F6" s="266"/>
      <c r="G6" s="266"/>
    </row>
    <row r="7" spans="1:7" ht="18.75">
      <c r="A7" s="261" t="s">
        <v>4317</v>
      </c>
      <c r="B7" s="261"/>
      <c r="C7" s="261"/>
      <c r="D7" s="261"/>
      <c r="E7" s="261"/>
      <c r="F7" s="261"/>
      <c r="G7" s="261"/>
    </row>
    <row r="8" spans="1:7" ht="15.75">
      <c r="A8" s="257" t="s">
        <v>5</v>
      </c>
      <c r="B8" s="257"/>
      <c r="C8" s="257"/>
      <c r="D8" s="257"/>
      <c r="E8" s="257"/>
      <c r="F8" s="257"/>
      <c r="G8" s="257"/>
    </row>
    <row r="11" spans="1:7">
      <c r="C11" s="258" t="s">
        <v>6</v>
      </c>
      <c r="D11" s="189" t="s">
        <v>7</v>
      </c>
      <c r="E11" s="209" t="s">
        <v>3730</v>
      </c>
      <c r="F11" s="259" t="s">
        <v>8</v>
      </c>
    </row>
    <row r="12" spans="1:7">
      <c r="C12" s="258"/>
      <c r="D12" s="190" t="s">
        <v>3741</v>
      </c>
      <c r="E12" s="209" t="s">
        <v>3738</v>
      </c>
      <c r="F12" s="259"/>
    </row>
    <row r="13" spans="1:7">
      <c r="C13" s="198" t="s">
        <v>278</v>
      </c>
      <c r="D13" s="198">
        <v>1418686514950</v>
      </c>
      <c r="E13" s="198">
        <v>1461440196912.5732</v>
      </c>
      <c r="F13" s="198">
        <v>1307237279704.9756</v>
      </c>
    </row>
    <row r="14" spans="1:7">
      <c r="C14" s="186" t="s">
        <v>4320</v>
      </c>
      <c r="D14" s="188">
        <v>1335421381768</v>
      </c>
      <c r="E14" s="188">
        <v>1369584638859.8606</v>
      </c>
      <c r="F14" s="188">
        <v>1233073562813.1421</v>
      </c>
    </row>
    <row r="15" spans="1:7">
      <c r="C15" s="210" t="s">
        <v>279</v>
      </c>
      <c r="D15" s="191">
        <v>11135305163</v>
      </c>
      <c r="E15" s="191">
        <v>11760214618.650002</v>
      </c>
      <c r="F15" s="191">
        <v>10058387437.390013</v>
      </c>
    </row>
    <row r="16" spans="1:7">
      <c r="C16" s="211" t="s">
        <v>280</v>
      </c>
      <c r="D16" s="199">
        <v>11114768830</v>
      </c>
      <c r="E16" s="199">
        <v>11677236674.780001</v>
      </c>
      <c r="F16" s="199">
        <v>10033665810.100012</v>
      </c>
    </row>
    <row r="17" spans="3:6">
      <c r="C17" s="212" t="s">
        <v>281</v>
      </c>
      <c r="D17" s="191">
        <v>11114768830</v>
      </c>
      <c r="E17" s="191">
        <v>11677236674.780001</v>
      </c>
      <c r="F17" s="191">
        <v>10033665810.100012</v>
      </c>
    </row>
    <row r="18" spans="3:6">
      <c r="C18" s="211" t="s">
        <v>282</v>
      </c>
      <c r="D18" s="199">
        <v>20536333</v>
      </c>
      <c r="E18" s="199">
        <v>82977943.870000005</v>
      </c>
      <c r="F18" s="199">
        <v>24721627.290000003</v>
      </c>
    </row>
    <row r="19" spans="3:6">
      <c r="C19" s="212" t="s">
        <v>281</v>
      </c>
      <c r="D19" s="191">
        <v>20536333</v>
      </c>
      <c r="E19" s="191">
        <v>82977943.870000005</v>
      </c>
      <c r="F19" s="191">
        <v>24721627.290000003</v>
      </c>
    </row>
    <row r="20" spans="3:6">
      <c r="C20" s="210" t="s">
        <v>313</v>
      </c>
      <c r="D20" s="191">
        <v>45171006</v>
      </c>
      <c r="E20" s="191">
        <v>37128839</v>
      </c>
      <c r="F20" s="191">
        <v>34089410.219999999</v>
      </c>
    </row>
    <row r="21" spans="3:6">
      <c r="C21" s="211" t="s">
        <v>280</v>
      </c>
      <c r="D21" s="199">
        <v>45171006</v>
      </c>
      <c r="E21" s="199">
        <v>37128839</v>
      </c>
      <c r="F21" s="199">
        <v>34089410.219999999</v>
      </c>
    </row>
    <row r="22" spans="3:6">
      <c r="C22" s="212" t="s">
        <v>281</v>
      </c>
      <c r="D22" s="191">
        <v>45171006</v>
      </c>
      <c r="E22" s="191">
        <v>37128839</v>
      </c>
      <c r="F22" s="191">
        <v>34089410.219999999</v>
      </c>
    </row>
    <row r="23" spans="3:6">
      <c r="C23" s="210" t="s">
        <v>285</v>
      </c>
      <c r="D23" s="191">
        <v>9187110</v>
      </c>
      <c r="E23" s="191">
        <v>9673239.2300000004</v>
      </c>
      <c r="F23" s="191">
        <v>8503256.5899999999</v>
      </c>
    </row>
    <row r="24" spans="3:6">
      <c r="C24" s="211" t="s">
        <v>280</v>
      </c>
      <c r="D24" s="199">
        <v>9187110</v>
      </c>
      <c r="E24" s="199">
        <v>9673239.2300000004</v>
      </c>
      <c r="F24" s="199">
        <v>8503256.5899999999</v>
      </c>
    </row>
    <row r="25" spans="3:6">
      <c r="C25" s="212" t="s">
        <v>281</v>
      </c>
      <c r="D25" s="191">
        <v>9187110</v>
      </c>
      <c r="E25" s="191">
        <v>9673239.2300000004</v>
      </c>
      <c r="F25" s="191">
        <v>8503256.5899999999</v>
      </c>
    </row>
    <row r="26" spans="3:6">
      <c r="C26" s="210" t="s">
        <v>286</v>
      </c>
      <c r="D26" s="191">
        <v>11378418</v>
      </c>
      <c r="E26" s="191">
        <v>9962201.5600000005</v>
      </c>
      <c r="F26" s="191">
        <v>9001786.7699999996</v>
      </c>
    </row>
    <row r="27" spans="3:6">
      <c r="C27" s="211" t="s">
        <v>280</v>
      </c>
      <c r="D27" s="199">
        <v>11378418</v>
      </c>
      <c r="E27" s="199">
        <v>9962201.5600000005</v>
      </c>
      <c r="F27" s="199">
        <v>9001786.7699999996</v>
      </c>
    </row>
    <row r="28" spans="3:6">
      <c r="C28" s="212" t="s">
        <v>281</v>
      </c>
      <c r="D28" s="191">
        <v>11378418</v>
      </c>
      <c r="E28" s="191">
        <v>9962201.5600000005</v>
      </c>
      <c r="F28" s="191">
        <v>9001786.7699999996</v>
      </c>
    </row>
    <row r="29" spans="3:6">
      <c r="C29" s="210" t="s">
        <v>287</v>
      </c>
      <c r="D29" s="191">
        <v>12798296</v>
      </c>
      <c r="E29" s="191">
        <v>13402118.529999999</v>
      </c>
      <c r="F29" s="191">
        <v>12038201.200000001</v>
      </c>
    </row>
    <row r="30" spans="3:6">
      <c r="C30" s="211" t="s">
        <v>280</v>
      </c>
      <c r="D30" s="199">
        <v>12798296</v>
      </c>
      <c r="E30" s="199">
        <v>13402118.529999999</v>
      </c>
      <c r="F30" s="199">
        <v>12038201.200000001</v>
      </c>
    </row>
    <row r="31" spans="3:6">
      <c r="C31" s="212" t="s">
        <v>281</v>
      </c>
      <c r="D31" s="191">
        <v>12798296</v>
      </c>
      <c r="E31" s="191">
        <v>13402118.529999999</v>
      </c>
      <c r="F31" s="191">
        <v>12038201.200000001</v>
      </c>
    </row>
    <row r="32" spans="3:6">
      <c r="C32" s="210" t="s">
        <v>288</v>
      </c>
      <c r="D32" s="191">
        <v>40526987</v>
      </c>
      <c r="E32" s="191">
        <v>41022633.560000002</v>
      </c>
      <c r="F32" s="191">
        <v>34744960.649999999</v>
      </c>
    </row>
    <row r="33" spans="3:6">
      <c r="C33" s="211" t="s">
        <v>280</v>
      </c>
      <c r="D33" s="199">
        <v>40526987</v>
      </c>
      <c r="E33" s="199">
        <v>41022633.560000002</v>
      </c>
      <c r="F33" s="199">
        <v>34744960.649999999</v>
      </c>
    </row>
    <row r="34" spans="3:6">
      <c r="C34" s="212" t="s">
        <v>281</v>
      </c>
      <c r="D34" s="191">
        <v>40526987</v>
      </c>
      <c r="E34" s="191">
        <v>41022633.560000002</v>
      </c>
      <c r="F34" s="191">
        <v>34744960.649999999</v>
      </c>
    </row>
    <row r="35" spans="3:6">
      <c r="C35" s="210" t="s">
        <v>289</v>
      </c>
      <c r="D35" s="191">
        <v>43119482</v>
      </c>
      <c r="E35" s="191">
        <v>43973299.57</v>
      </c>
      <c r="F35" s="191">
        <v>34192262.049999997</v>
      </c>
    </row>
    <row r="36" spans="3:6">
      <c r="C36" s="211" t="s">
        <v>280</v>
      </c>
      <c r="D36" s="199">
        <v>43119482</v>
      </c>
      <c r="E36" s="199">
        <v>43973299.57</v>
      </c>
      <c r="F36" s="199">
        <v>34192262.049999997</v>
      </c>
    </row>
    <row r="37" spans="3:6">
      <c r="C37" s="212" t="s">
        <v>281</v>
      </c>
      <c r="D37" s="191">
        <v>43119482</v>
      </c>
      <c r="E37" s="191">
        <v>43973299.57</v>
      </c>
      <c r="F37" s="191">
        <v>34192262.049999997</v>
      </c>
    </row>
    <row r="38" spans="3:6">
      <c r="C38" s="210" t="s">
        <v>290</v>
      </c>
      <c r="D38" s="191">
        <v>73472707</v>
      </c>
      <c r="E38" s="191">
        <v>72994447.099999994</v>
      </c>
      <c r="F38" s="191">
        <v>65183624.519999996</v>
      </c>
    </row>
    <row r="39" spans="3:6">
      <c r="C39" s="211" t="s">
        <v>280</v>
      </c>
      <c r="D39" s="199">
        <v>73472707</v>
      </c>
      <c r="E39" s="199">
        <v>72994447.099999994</v>
      </c>
      <c r="F39" s="199">
        <v>65183624.519999996</v>
      </c>
    </row>
    <row r="40" spans="3:6">
      <c r="C40" s="212" t="s">
        <v>281</v>
      </c>
      <c r="D40" s="191">
        <v>73472707</v>
      </c>
      <c r="E40" s="191">
        <v>72994447.099999994</v>
      </c>
      <c r="F40" s="191">
        <v>65183624.519999996</v>
      </c>
    </row>
    <row r="41" spans="3:6">
      <c r="C41" s="210" t="s">
        <v>291</v>
      </c>
      <c r="D41" s="191">
        <v>10830000</v>
      </c>
      <c r="E41" s="191">
        <v>10217997.970000001</v>
      </c>
      <c r="F41" s="191">
        <v>9216394.0700000003</v>
      </c>
    </row>
    <row r="42" spans="3:6">
      <c r="C42" s="211" t="s">
        <v>280</v>
      </c>
      <c r="D42" s="199">
        <v>10830000</v>
      </c>
      <c r="E42" s="199">
        <v>10217997.970000001</v>
      </c>
      <c r="F42" s="199">
        <v>9216394.0700000003</v>
      </c>
    </row>
    <row r="43" spans="3:6">
      <c r="C43" s="212" t="s">
        <v>281</v>
      </c>
      <c r="D43" s="191">
        <v>10830000</v>
      </c>
      <c r="E43" s="191">
        <v>10217997.970000001</v>
      </c>
      <c r="F43" s="191">
        <v>9216394.0700000003</v>
      </c>
    </row>
    <row r="44" spans="3:6">
      <c r="C44" s="210" t="s">
        <v>292</v>
      </c>
      <c r="D44" s="191">
        <v>43022519</v>
      </c>
      <c r="E44" s="191">
        <v>41251415.170000002</v>
      </c>
      <c r="F44" s="191">
        <v>28667583.269999996</v>
      </c>
    </row>
    <row r="45" spans="3:6">
      <c r="C45" s="211" t="s">
        <v>280</v>
      </c>
      <c r="D45" s="199">
        <v>43022519</v>
      </c>
      <c r="E45" s="199">
        <v>41251415.170000002</v>
      </c>
      <c r="F45" s="199">
        <v>28667583.269999996</v>
      </c>
    </row>
    <row r="46" spans="3:6">
      <c r="C46" s="212" t="s">
        <v>281</v>
      </c>
      <c r="D46" s="191">
        <v>43022519</v>
      </c>
      <c r="E46" s="191">
        <v>41251415.170000002</v>
      </c>
      <c r="F46" s="191">
        <v>28667583.269999996</v>
      </c>
    </row>
    <row r="47" spans="3:6">
      <c r="C47" s="210" t="s">
        <v>293</v>
      </c>
      <c r="D47" s="191">
        <v>12609000</v>
      </c>
      <c r="E47" s="191">
        <v>32419879.120000001</v>
      </c>
      <c r="F47" s="191">
        <v>24335748.93</v>
      </c>
    </row>
    <row r="48" spans="3:6">
      <c r="C48" s="211" t="s">
        <v>280</v>
      </c>
      <c r="D48" s="199">
        <v>12609000</v>
      </c>
      <c r="E48" s="199">
        <v>32419879.120000001</v>
      </c>
      <c r="F48" s="199">
        <v>24335748.93</v>
      </c>
    </row>
    <row r="49" spans="3:6">
      <c r="C49" s="212" t="s">
        <v>281</v>
      </c>
      <c r="D49" s="191">
        <v>12609000</v>
      </c>
      <c r="E49" s="191">
        <v>32419879.120000001</v>
      </c>
      <c r="F49" s="191">
        <v>24335748.93</v>
      </c>
    </row>
    <row r="50" spans="3:6">
      <c r="C50" s="210" t="s">
        <v>294</v>
      </c>
      <c r="D50" s="191">
        <v>46178701</v>
      </c>
      <c r="E50" s="191">
        <v>48102702.769999996</v>
      </c>
      <c r="F50" s="191">
        <v>45679995.070000008</v>
      </c>
    </row>
    <row r="51" spans="3:6">
      <c r="C51" s="211" t="s">
        <v>280</v>
      </c>
      <c r="D51" s="199">
        <v>46178701</v>
      </c>
      <c r="E51" s="199">
        <v>48102702.769999996</v>
      </c>
      <c r="F51" s="199">
        <v>45679995.070000008</v>
      </c>
    </row>
    <row r="52" spans="3:6">
      <c r="C52" s="212" t="s">
        <v>281</v>
      </c>
      <c r="D52" s="191">
        <v>46178701</v>
      </c>
      <c r="E52" s="191">
        <v>48102702.769999996</v>
      </c>
      <c r="F52" s="191">
        <v>45679995.070000008</v>
      </c>
    </row>
    <row r="53" spans="3:6">
      <c r="C53" s="210" t="s">
        <v>295</v>
      </c>
      <c r="D53" s="191">
        <v>4956138333</v>
      </c>
      <c r="E53" s="191">
        <v>5050576922.04</v>
      </c>
      <c r="F53" s="191">
        <v>4874167258.6100006</v>
      </c>
    </row>
    <row r="54" spans="3:6">
      <c r="C54" s="211" t="s">
        <v>280</v>
      </c>
      <c r="D54" s="199">
        <v>4956138333</v>
      </c>
      <c r="E54" s="199">
        <v>5050576922.04</v>
      </c>
      <c r="F54" s="199">
        <v>4874167258.6100006</v>
      </c>
    </row>
    <row r="55" spans="3:6">
      <c r="C55" s="212" t="s">
        <v>281</v>
      </c>
      <c r="D55" s="191">
        <v>4956138333</v>
      </c>
      <c r="E55" s="191">
        <v>5050576922.04</v>
      </c>
      <c r="F55" s="191">
        <v>4874167258.6100006</v>
      </c>
    </row>
    <row r="56" spans="3:6">
      <c r="C56" s="210" t="s">
        <v>296</v>
      </c>
      <c r="D56" s="191">
        <v>1318981644046</v>
      </c>
      <c r="E56" s="191">
        <v>1352413698545.5906</v>
      </c>
      <c r="F56" s="191">
        <v>1217835354893.802</v>
      </c>
    </row>
    <row r="57" spans="3:6">
      <c r="C57" s="211" t="s">
        <v>280</v>
      </c>
      <c r="D57" s="199">
        <v>987052128484</v>
      </c>
      <c r="E57" s="199">
        <v>1024271120309.3905</v>
      </c>
      <c r="F57" s="199">
        <v>928934550586.40222</v>
      </c>
    </row>
    <row r="58" spans="3:6">
      <c r="C58" s="212" t="s">
        <v>2552</v>
      </c>
      <c r="D58" s="191">
        <v>1575100</v>
      </c>
      <c r="E58" s="191">
        <v>254200</v>
      </c>
      <c r="F58" s="191">
        <v>254100</v>
      </c>
    </row>
    <row r="59" spans="3:6">
      <c r="C59" s="212" t="s">
        <v>281</v>
      </c>
      <c r="D59" s="191">
        <v>987050553384</v>
      </c>
      <c r="E59" s="191">
        <v>1024270866109.3905</v>
      </c>
      <c r="F59" s="191">
        <v>928934296486.40222</v>
      </c>
    </row>
    <row r="60" spans="3:6">
      <c r="C60" s="211" t="s">
        <v>282</v>
      </c>
      <c r="D60" s="199">
        <v>102639603365</v>
      </c>
      <c r="E60" s="199">
        <v>106357039234.74002</v>
      </c>
      <c r="F60" s="199">
        <v>93846998327.38002</v>
      </c>
    </row>
    <row r="61" spans="3:6">
      <c r="C61" s="212" t="s">
        <v>281</v>
      </c>
      <c r="D61" s="191">
        <v>102639603365</v>
      </c>
      <c r="E61" s="191">
        <v>106357039234.74002</v>
      </c>
      <c r="F61" s="191">
        <v>93846998327.38002</v>
      </c>
    </row>
    <row r="62" spans="3:6">
      <c r="C62" s="211" t="s">
        <v>3627</v>
      </c>
      <c r="D62" s="199">
        <v>0</v>
      </c>
      <c r="E62" s="199">
        <v>14000000</v>
      </c>
      <c r="F62" s="199">
        <v>9992974.2800000012</v>
      </c>
    </row>
    <row r="63" spans="3:6">
      <c r="C63" s="212" t="s">
        <v>281</v>
      </c>
      <c r="D63" s="191">
        <v>0</v>
      </c>
      <c r="E63" s="191">
        <v>14000000</v>
      </c>
      <c r="F63" s="191">
        <v>9992974.2800000012</v>
      </c>
    </row>
    <row r="64" spans="3:6">
      <c r="C64" s="211" t="s">
        <v>297</v>
      </c>
      <c r="D64" s="199">
        <v>97784149695</v>
      </c>
      <c r="E64" s="199">
        <v>100467461862.02</v>
      </c>
      <c r="F64" s="199">
        <v>98495648917.389999</v>
      </c>
    </row>
    <row r="65" spans="3:6">
      <c r="C65" s="212" t="s">
        <v>281</v>
      </c>
      <c r="D65" s="191">
        <v>97784149695</v>
      </c>
      <c r="E65" s="191">
        <v>100467461862.02</v>
      </c>
      <c r="F65" s="191">
        <v>98495648917.389999</v>
      </c>
    </row>
    <row r="66" spans="3:6">
      <c r="C66" s="211" t="s">
        <v>283</v>
      </c>
      <c r="D66" s="199">
        <v>130219709098</v>
      </c>
      <c r="E66" s="199">
        <v>119326870122.44</v>
      </c>
      <c r="F66" s="199">
        <v>96184804875.899994</v>
      </c>
    </row>
    <row r="67" spans="3:6">
      <c r="C67" s="212" t="s">
        <v>281</v>
      </c>
      <c r="D67" s="191">
        <v>130219709098</v>
      </c>
      <c r="E67" s="191">
        <v>119326870122.44</v>
      </c>
      <c r="F67" s="191">
        <v>96184804875.899994</v>
      </c>
    </row>
    <row r="68" spans="3:6">
      <c r="C68" s="211" t="s">
        <v>284</v>
      </c>
      <c r="D68" s="199">
        <v>1286053404</v>
      </c>
      <c r="E68" s="199">
        <v>1977207016.9999995</v>
      </c>
      <c r="F68" s="199">
        <v>363359212.45000011</v>
      </c>
    </row>
    <row r="69" spans="3:6">
      <c r="C69" s="212" t="s">
        <v>281</v>
      </c>
      <c r="D69" s="191">
        <v>1286053404</v>
      </c>
      <c r="E69" s="191">
        <v>1977207016.9999995</v>
      </c>
      <c r="F69" s="191">
        <v>363359212.45000011</v>
      </c>
    </row>
    <row r="70" spans="3:6">
      <c r="C70" s="183" t="s">
        <v>4321</v>
      </c>
      <c r="D70" s="188">
        <v>83265133182</v>
      </c>
      <c r="E70" s="188">
        <v>91855558052.7099</v>
      </c>
      <c r="F70" s="188">
        <v>74163716891.830002</v>
      </c>
    </row>
    <row r="71" spans="3:6">
      <c r="C71" s="210" t="s">
        <v>279</v>
      </c>
      <c r="D71" s="191">
        <v>5828992863</v>
      </c>
      <c r="E71" s="191">
        <v>8900263475.829998</v>
      </c>
      <c r="F71" s="191">
        <v>7138008946.1500015</v>
      </c>
    </row>
    <row r="72" spans="3:6">
      <c r="C72" s="211" t="s">
        <v>280</v>
      </c>
      <c r="D72" s="199">
        <v>4648629629</v>
      </c>
      <c r="E72" s="199">
        <v>7665628151.079998</v>
      </c>
      <c r="F72" s="199">
        <v>6614861036.4300013</v>
      </c>
    </row>
    <row r="73" spans="3:6">
      <c r="C73" s="212" t="s">
        <v>281</v>
      </c>
      <c r="D73" s="191">
        <v>135000000</v>
      </c>
      <c r="E73" s="191">
        <v>135000000</v>
      </c>
      <c r="F73" s="191">
        <v>21475000</v>
      </c>
    </row>
    <row r="74" spans="3:6">
      <c r="C74" s="213" t="s">
        <v>621</v>
      </c>
      <c r="D74" s="191">
        <v>135000000</v>
      </c>
      <c r="E74" s="191">
        <v>135000000</v>
      </c>
      <c r="F74" s="191">
        <v>21475000</v>
      </c>
    </row>
    <row r="75" spans="3:6">
      <c r="C75" s="212" t="s">
        <v>4202</v>
      </c>
      <c r="D75" s="191">
        <v>0</v>
      </c>
      <c r="E75" s="191">
        <v>18326844.690000001</v>
      </c>
      <c r="F75" s="191">
        <v>0</v>
      </c>
    </row>
    <row r="76" spans="3:6">
      <c r="C76" s="213" t="s">
        <v>4201</v>
      </c>
      <c r="D76" s="191">
        <v>0</v>
      </c>
      <c r="E76" s="191">
        <v>18326844.690000001</v>
      </c>
      <c r="F76" s="191">
        <v>0</v>
      </c>
    </row>
    <row r="77" spans="3:6">
      <c r="C77" s="212" t="s">
        <v>2677</v>
      </c>
      <c r="D77" s="191">
        <v>220125275</v>
      </c>
      <c r="E77" s="191">
        <v>220125275</v>
      </c>
      <c r="F77" s="191">
        <v>220125275</v>
      </c>
    </row>
    <row r="78" spans="3:6">
      <c r="C78" s="213" t="s">
        <v>2678</v>
      </c>
      <c r="D78" s="191">
        <v>220125275</v>
      </c>
      <c r="E78" s="191">
        <v>220125275</v>
      </c>
      <c r="F78" s="191">
        <v>220125275</v>
      </c>
    </row>
    <row r="79" spans="3:6">
      <c r="C79" s="212" t="s">
        <v>4175</v>
      </c>
      <c r="D79" s="191">
        <v>0</v>
      </c>
      <c r="E79" s="191">
        <v>548635659</v>
      </c>
      <c r="F79" s="191">
        <v>448567063.50999999</v>
      </c>
    </row>
    <row r="80" spans="3:6">
      <c r="C80" s="213" t="s">
        <v>3717</v>
      </c>
      <c r="D80" s="191">
        <v>0</v>
      </c>
      <c r="E80" s="191">
        <v>548635659</v>
      </c>
      <c r="F80" s="191">
        <v>448567063.50999999</v>
      </c>
    </row>
    <row r="81" spans="3:6">
      <c r="C81" s="212" t="s">
        <v>4200</v>
      </c>
      <c r="D81" s="191">
        <v>0</v>
      </c>
      <c r="E81" s="191">
        <v>2977137.29</v>
      </c>
      <c r="F81" s="191">
        <v>0</v>
      </c>
    </row>
    <row r="82" spans="3:6">
      <c r="C82" s="213" t="s">
        <v>4199</v>
      </c>
      <c r="D82" s="191">
        <v>0</v>
      </c>
      <c r="E82" s="191">
        <v>2977137.29</v>
      </c>
      <c r="F82" s="191">
        <v>0</v>
      </c>
    </row>
    <row r="83" spans="3:6">
      <c r="C83" s="212" t="s">
        <v>3240</v>
      </c>
      <c r="D83" s="191">
        <v>0</v>
      </c>
      <c r="E83" s="191">
        <v>30000000</v>
      </c>
      <c r="F83" s="191">
        <v>30000000</v>
      </c>
    </row>
    <row r="84" spans="3:6">
      <c r="C84" s="213" t="s">
        <v>3239</v>
      </c>
      <c r="D84" s="191">
        <v>0</v>
      </c>
      <c r="E84" s="191">
        <v>30000000</v>
      </c>
      <c r="F84" s="191">
        <v>30000000</v>
      </c>
    </row>
    <row r="85" spans="3:6">
      <c r="C85" s="212" t="s">
        <v>298</v>
      </c>
      <c r="D85" s="191">
        <v>26575728</v>
      </c>
      <c r="E85" s="191">
        <v>54291768.810000002</v>
      </c>
      <c r="F85" s="191">
        <v>38926763.890000001</v>
      </c>
    </row>
    <row r="86" spans="3:6">
      <c r="C86" s="213" t="s">
        <v>622</v>
      </c>
      <c r="D86" s="191">
        <v>26575728</v>
      </c>
      <c r="E86" s="191">
        <v>54291768.810000002</v>
      </c>
      <c r="F86" s="191">
        <v>38926763.890000001</v>
      </c>
    </row>
    <row r="87" spans="3:6">
      <c r="C87" s="212" t="s">
        <v>4174</v>
      </c>
      <c r="D87" s="191">
        <v>120000000</v>
      </c>
      <c r="E87" s="191">
        <v>125000000</v>
      </c>
      <c r="F87" s="191">
        <v>49724404.039999999</v>
      </c>
    </row>
    <row r="88" spans="3:6">
      <c r="C88" s="213" t="s">
        <v>623</v>
      </c>
      <c r="D88" s="191">
        <v>120000000</v>
      </c>
      <c r="E88" s="191">
        <v>125000000</v>
      </c>
      <c r="F88" s="191">
        <v>49724404.039999999</v>
      </c>
    </row>
    <row r="89" spans="3:6">
      <c r="C89" s="212" t="s">
        <v>4173</v>
      </c>
      <c r="D89" s="191">
        <v>0</v>
      </c>
      <c r="E89" s="191">
        <v>0</v>
      </c>
      <c r="F89" s="191">
        <v>0</v>
      </c>
    </row>
    <row r="90" spans="3:6">
      <c r="C90" s="213" t="s">
        <v>3597</v>
      </c>
      <c r="D90" s="191">
        <v>0</v>
      </c>
      <c r="E90" s="191">
        <v>0</v>
      </c>
      <c r="F90" s="191">
        <v>0</v>
      </c>
    </row>
    <row r="91" spans="3:6">
      <c r="C91" s="212" t="s">
        <v>299</v>
      </c>
      <c r="D91" s="191">
        <v>11583014</v>
      </c>
      <c r="E91" s="191">
        <v>65874375.759999998</v>
      </c>
      <c r="F91" s="191">
        <v>45222346.990000002</v>
      </c>
    </row>
    <row r="92" spans="3:6">
      <c r="C92" s="213" t="s">
        <v>624</v>
      </c>
      <c r="D92" s="191">
        <v>11583014</v>
      </c>
      <c r="E92" s="191">
        <v>65874375.759999998</v>
      </c>
      <c r="F92" s="191">
        <v>45222346.990000002</v>
      </c>
    </row>
    <row r="93" spans="3:6">
      <c r="C93" s="212" t="s">
        <v>4290</v>
      </c>
      <c r="D93" s="191">
        <v>0</v>
      </c>
      <c r="E93" s="191">
        <v>25000000</v>
      </c>
      <c r="F93" s="191">
        <v>25000000</v>
      </c>
    </row>
    <row r="94" spans="3:6">
      <c r="C94" s="213" t="s">
        <v>4289</v>
      </c>
      <c r="D94" s="191">
        <v>0</v>
      </c>
      <c r="E94" s="191">
        <v>25000000</v>
      </c>
      <c r="F94" s="191">
        <v>25000000</v>
      </c>
    </row>
    <row r="95" spans="3:6">
      <c r="C95" s="212" t="s">
        <v>300</v>
      </c>
      <c r="D95" s="191">
        <v>40861077</v>
      </c>
      <c r="E95" s="191">
        <v>50861077</v>
      </c>
      <c r="F95" s="191">
        <v>41431442.520000003</v>
      </c>
    </row>
    <row r="96" spans="3:6">
      <c r="C96" s="213" t="s">
        <v>625</v>
      </c>
      <c r="D96" s="191">
        <v>40861077</v>
      </c>
      <c r="E96" s="191">
        <v>50861077</v>
      </c>
      <c r="F96" s="191">
        <v>41431442.520000003</v>
      </c>
    </row>
    <row r="97" spans="3:6">
      <c r="C97" s="212" t="s">
        <v>1126</v>
      </c>
      <c r="D97" s="191">
        <v>6437925</v>
      </c>
      <c r="E97" s="191">
        <v>5633184.5300000003</v>
      </c>
      <c r="F97" s="191">
        <v>3005725.78</v>
      </c>
    </row>
    <row r="98" spans="3:6">
      <c r="C98" s="213" t="s">
        <v>1127</v>
      </c>
      <c r="D98" s="191">
        <v>6437925</v>
      </c>
      <c r="E98" s="191">
        <v>5633184.5300000003</v>
      </c>
      <c r="F98" s="191">
        <v>3005725.78</v>
      </c>
    </row>
    <row r="99" spans="3:6">
      <c r="C99" s="212" t="s">
        <v>1128</v>
      </c>
      <c r="D99" s="191">
        <v>10833015</v>
      </c>
      <c r="E99" s="191">
        <v>1</v>
      </c>
      <c r="F99" s="191">
        <v>0</v>
      </c>
    </row>
    <row r="100" spans="3:6">
      <c r="C100" s="213" t="s">
        <v>1129</v>
      </c>
      <c r="D100" s="191">
        <v>10833015</v>
      </c>
      <c r="E100" s="191">
        <v>1</v>
      </c>
      <c r="F100" s="191">
        <v>0</v>
      </c>
    </row>
    <row r="101" spans="3:6">
      <c r="C101" s="212" t="s">
        <v>4172</v>
      </c>
      <c r="D101" s="191">
        <v>0</v>
      </c>
      <c r="E101" s="191">
        <v>10483372</v>
      </c>
      <c r="F101" s="191">
        <v>10477370.99</v>
      </c>
    </row>
    <row r="102" spans="3:6">
      <c r="C102" s="213" t="s">
        <v>3238</v>
      </c>
      <c r="D102" s="191">
        <v>0</v>
      </c>
      <c r="E102" s="191">
        <v>10483372</v>
      </c>
      <c r="F102" s="191">
        <v>10477370.99</v>
      </c>
    </row>
    <row r="103" spans="3:6">
      <c r="C103" s="212" t="s">
        <v>4171</v>
      </c>
      <c r="D103" s="191">
        <v>151755593</v>
      </c>
      <c r="E103" s="191">
        <v>128012712</v>
      </c>
      <c r="F103" s="191">
        <v>127012567.55000001</v>
      </c>
    </row>
    <row r="104" spans="3:6">
      <c r="C104" s="213" t="s">
        <v>626</v>
      </c>
      <c r="D104" s="191">
        <v>151755593</v>
      </c>
      <c r="E104" s="191">
        <v>128012712</v>
      </c>
      <c r="F104" s="191">
        <v>127012567.55000001</v>
      </c>
    </row>
    <row r="105" spans="3:6">
      <c r="C105" s="212" t="s">
        <v>4170</v>
      </c>
      <c r="D105" s="191">
        <v>0</v>
      </c>
      <c r="E105" s="191">
        <v>489843118</v>
      </c>
      <c r="F105" s="191">
        <v>489843116.22000003</v>
      </c>
    </row>
    <row r="106" spans="3:6">
      <c r="C106" s="213" t="s">
        <v>4215</v>
      </c>
      <c r="D106" s="191">
        <v>0</v>
      </c>
      <c r="E106" s="191">
        <v>489843118</v>
      </c>
      <c r="F106" s="191">
        <v>489843116.22000003</v>
      </c>
    </row>
    <row r="107" spans="3:6">
      <c r="C107" s="212" t="s">
        <v>4169</v>
      </c>
      <c r="D107" s="191">
        <v>0</v>
      </c>
      <c r="E107" s="191">
        <v>1160000</v>
      </c>
      <c r="F107" s="191">
        <v>0</v>
      </c>
    </row>
    <row r="108" spans="3:6">
      <c r="C108" s="213" t="s">
        <v>3237</v>
      </c>
      <c r="D108" s="191">
        <v>0</v>
      </c>
      <c r="E108" s="191">
        <v>1160000</v>
      </c>
      <c r="F108" s="191">
        <v>0</v>
      </c>
    </row>
    <row r="109" spans="3:6">
      <c r="C109" s="212" t="s">
        <v>301</v>
      </c>
      <c r="D109" s="191">
        <v>63567307</v>
      </c>
      <c r="E109" s="191">
        <v>98486394.590000004</v>
      </c>
      <c r="F109" s="191">
        <v>74655877.579999998</v>
      </c>
    </row>
    <row r="110" spans="3:6">
      <c r="C110" s="213" t="s">
        <v>627</v>
      </c>
      <c r="D110" s="191">
        <v>63567307</v>
      </c>
      <c r="E110" s="191">
        <v>98486394.590000004</v>
      </c>
      <c r="F110" s="191">
        <v>74655877.579999998</v>
      </c>
    </row>
    <row r="111" spans="3:6">
      <c r="C111" s="212" t="s">
        <v>4168</v>
      </c>
      <c r="D111" s="191">
        <v>0</v>
      </c>
      <c r="E111" s="191">
        <v>114777201.65000001</v>
      </c>
      <c r="F111" s="191">
        <v>71726458.640000001</v>
      </c>
    </row>
    <row r="112" spans="3:6">
      <c r="C112" s="213" t="s">
        <v>3618</v>
      </c>
      <c r="D112" s="191">
        <v>0</v>
      </c>
      <c r="E112" s="191">
        <v>114777201.65000001</v>
      </c>
      <c r="F112" s="191">
        <v>71726458.640000001</v>
      </c>
    </row>
    <row r="113" spans="3:6">
      <c r="C113" s="212" t="s">
        <v>2115</v>
      </c>
      <c r="D113" s="191">
        <v>5448144</v>
      </c>
      <c r="E113" s="191">
        <v>0</v>
      </c>
      <c r="F113" s="191">
        <v>0</v>
      </c>
    </row>
    <row r="114" spans="3:6">
      <c r="C114" s="213" t="s">
        <v>2116</v>
      </c>
      <c r="D114" s="191">
        <v>5448144</v>
      </c>
      <c r="E114" s="191">
        <v>0</v>
      </c>
      <c r="F114" s="191">
        <v>0</v>
      </c>
    </row>
    <row r="115" spans="3:6">
      <c r="C115" s="212" t="s">
        <v>1832</v>
      </c>
      <c r="D115" s="191">
        <v>2181120</v>
      </c>
      <c r="E115" s="191">
        <v>0</v>
      </c>
      <c r="F115" s="191">
        <v>0</v>
      </c>
    </row>
    <row r="116" spans="3:6">
      <c r="C116" s="213" t="s">
        <v>1833</v>
      </c>
      <c r="D116" s="191">
        <v>2181120</v>
      </c>
      <c r="E116" s="191">
        <v>0</v>
      </c>
      <c r="F116" s="191">
        <v>0</v>
      </c>
    </row>
    <row r="117" spans="3:6">
      <c r="C117" s="212" t="s">
        <v>4167</v>
      </c>
      <c r="D117" s="191">
        <v>0</v>
      </c>
      <c r="E117" s="191">
        <v>1167574701.0999999</v>
      </c>
      <c r="F117" s="191">
        <v>1069799187.0599999</v>
      </c>
    </row>
    <row r="118" spans="3:6">
      <c r="C118" s="213" t="s">
        <v>3636</v>
      </c>
      <c r="D118" s="191">
        <v>0</v>
      </c>
      <c r="E118" s="191">
        <v>1167574701.0999999</v>
      </c>
      <c r="F118" s="191">
        <v>1069799187.0599999</v>
      </c>
    </row>
    <row r="119" spans="3:6">
      <c r="C119" s="212" t="s">
        <v>4288</v>
      </c>
      <c r="D119" s="191">
        <v>0</v>
      </c>
      <c r="E119" s="191">
        <v>12000000</v>
      </c>
      <c r="F119" s="191">
        <v>12000000</v>
      </c>
    </row>
    <row r="120" spans="3:6">
      <c r="C120" s="213" t="s">
        <v>4287</v>
      </c>
      <c r="D120" s="191">
        <v>0</v>
      </c>
      <c r="E120" s="191">
        <v>12000000</v>
      </c>
      <c r="F120" s="191">
        <v>12000000</v>
      </c>
    </row>
    <row r="121" spans="3:6">
      <c r="C121" s="212" t="s">
        <v>3737</v>
      </c>
      <c r="D121" s="191">
        <v>0</v>
      </c>
      <c r="E121" s="191">
        <v>897384440</v>
      </c>
      <c r="F121" s="191">
        <v>897384439.11000001</v>
      </c>
    </row>
    <row r="122" spans="3:6">
      <c r="C122" s="213" t="s">
        <v>2823</v>
      </c>
      <c r="D122" s="191">
        <v>0</v>
      </c>
      <c r="E122" s="191">
        <v>897384440</v>
      </c>
      <c r="F122" s="191">
        <v>897384439.11000001</v>
      </c>
    </row>
    <row r="123" spans="3:6">
      <c r="C123" s="212" t="s">
        <v>987</v>
      </c>
      <c r="D123" s="191">
        <v>19673675</v>
      </c>
      <c r="E123" s="191">
        <v>6708747</v>
      </c>
      <c r="F123" s="191">
        <v>6708746.9800000004</v>
      </c>
    </row>
    <row r="124" spans="3:6">
      <c r="C124" s="213" t="s">
        <v>988</v>
      </c>
      <c r="D124" s="191">
        <v>19673675</v>
      </c>
      <c r="E124" s="191">
        <v>6708747</v>
      </c>
      <c r="F124" s="191">
        <v>6708746.9800000004</v>
      </c>
    </row>
    <row r="125" spans="3:6">
      <c r="C125" s="212" t="s">
        <v>302</v>
      </c>
      <c r="D125" s="191">
        <v>10000000</v>
      </c>
      <c r="E125" s="191">
        <v>76613606.849999994</v>
      </c>
      <c r="F125" s="191">
        <v>72886390.329999998</v>
      </c>
    </row>
    <row r="126" spans="3:6">
      <c r="C126" s="213" t="s">
        <v>628</v>
      </c>
      <c r="D126" s="191">
        <v>10000000</v>
      </c>
      <c r="E126" s="191">
        <v>35093846</v>
      </c>
      <c r="F126" s="191">
        <v>35093844.960000001</v>
      </c>
    </row>
    <row r="127" spans="3:6">
      <c r="C127" s="213" t="s">
        <v>3635</v>
      </c>
      <c r="D127" s="191">
        <v>0</v>
      </c>
      <c r="E127" s="191">
        <v>41519760.850000001</v>
      </c>
      <c r="F127" s="191">
        <v>37792545.369999997</v>
      </c>
    </row>
    <row r="128" spans="3:6">
      <c r="C128" s="212" t="s">
        <v>3236</v>
      </c>
      <c r="D128" s="191">
        <v>0</v>
      </c>
      <c r="E128" s="191">
        <v>458567</v>
      </c>
      <c r="F128" s="191">
        <v>458566.08</v>
      </c>
    </row>
    <row r="129" spans="3:6">
      <c r="C129" s="213" t="s">
        <v>3235</v>
      </c>
      <c r="D129" s="191">
        <v>0</v>
      </c>
      <c r="E129" s="191">
        <v>458567</v>
      </c>
      <c r="F129" s="191">
        <v>458566.08</v>
      </c>
    </row>
    <row r="130" spans="3:6">
      <c r="C130" s="212" t="s">
        <v>4166</v>
      </c>
      <c r="D130" s="191">
        <v>11825415</v>
      </c>
      <c r="E130" s="191">
        <v>15720928.98</v>
      </c>
      <c r="F130" s="191">
        <v>4290857.32</v>
      </c>
    </row>
    <row r="131" spans="3:6">
      <c r="C131" s="213" t="s">
        <v>629</v>
      </c>
      <c r="D131" s="191">
        <v>11825415</v>
      </c>
      <c r="E131" s="191">
        <v>15720928.98</v>
      </c>
      <c r="F131" s="191">
        <v>4290857.32</v>
      </c>
    </row>
    <row r="132" spans="3:6">
      <c r="C132" s="212" t="s">
        <v>2679</v>
      </c>
      <c r="D132" s="191">
        <v>5500000</v>
      </c>
      <c r="E132" s="191">
        <v>5500000</v>
      </c>
      <c r="F132" s="191">
        <v>1201935.21</v>
      </c>
    </row>
    <row r="133" spans="3:6">
      <c r="C133" s="213" t="s">
        <v>989</v>
      </c>
      <c r="D133" s="191">
        <v>5500000</v>
      </c>
      <c r="E133" s="191">
        <v>5500000</v>
      </c>
      <c r="F133" s="191">
        <v>1201935.21</v>
      </c>
    </row>
    <row r="134" spans="3:6">
      <c r="C134" s="212" t="s">
        <v>3716</v>
      </c>
      <c r="D134" s="191">
        <v>0</v>
      </c>
      <c r="E134" s="191">
        <v>15369433.359999999</v>
      </c>
      <c r="F134" s="191">
        <v>15369433.359999999</v>
      </c>
    </row>
    <row r="135" spans="3:6">
      <c r="C135" s="213" t="s">
        <v>3715</v>
      </c>
      <c r="D135" s="191">
        <v>0</v>
      </c>
      <c r="E135" s="191">
        <v>15369433.359999999</v>
      </c>
      <c r="F135" s="191">
        <v>15369433.359999999</v>
      </c>
    </row>
    <row r="136" spans="3:6">
      <c r="C136" s="212" t="s">
        <v>303</v>
      </c>
      <c r="D136" s="191">
        <v>7400714</v>
      </c>
      <c r="E136" s="191">
        <v>84669314.349999994</v>
      </c>
      <c r="F136" s="191">
        <v>43883414.939999998</v>
      </c>
    </row>
    <row r="137" spans="3:6">
      <c r="C137" s="213" t="s">
        <v>630</v>
      </c>
      <c r="D137" s="191">
        <v>7400714</v>
      </c>
      <c r="E137" s="191">
        <v>84669314.349999994</v>
      </c>
      <c r="F137" s="191">
        <v>43883414.939999998</v>
      </c>
    </row>
    <row r="138" spans="3:6">
      <c r="C138" s="212" t="s">
        <v>4157</v>
      </c>
      <c r="D138" s="191">
        <v>1191726414</v>
      </c>
      <c r="E138" s="191">
        <v>845210168.84000003</v>
      </c>
      <c r="F138" s="191">
        <v>785430220.63999999</v>
      </c>
    </row>
    <row r="139" spans="3:6">
      <c r="C139" s="213" t="s">
        <v>631</v>
      </c>
      <c r="D139" s="191">
        <v>1191726414</v>
      </c>
      <c r="E139" s="191">
        <v>845210168.84000003</v>
      </c>
      <c r="F139" s="191">
        <v>785430220.63999999</v>
      </c>
    </row>
    <row r="140" spans="3:6">
      <c r="C140" s="212" t="s">
        <v>4165</v>
      </c>
      <c r="D140" s="191">
        <v>10000000</v>
      </c>
      <c r="E140" s="191">
        <v>16750149.66</v>
      </c>
      <c r="F140" s="191">
        <v>16750148.84</v>
      </c>
    </row>
    <row r="141" spans="3:6">
      <c r="C141" s="213" t="s">
        <v>632</v>
      </c>
      <c r="D141" s="191">
        <v>10000000</v>
      </c>
      <c r="E141" s="191">
        <v>16750149.66</v>
      </c>
      <c r="F141" s="191">
        <v>16750148.84</v>
      </c>
    </row>
    <row r="142" spans="3:6">
      <c r="C142" s="212" t="s">
        <v>4286</v>
      </c>
      <c r="D142" s="191">
        <v>0</v>
      </c>
      <c r="E142" s="191">
        <v>20000000</v>
      </c>
      <c r="F142" s="191">
        <v>1658734.65</v>
      </c>
    </row>
    <row r="143" spans="3:6">
      <c r="C143" s="213" t="s">
        <v>4285</v>
      </c>
      <c r="D143" s="191">
        <v>0</v>
      </c>
      <c r="E143" s="191">
        <v>20000000</v>
      </c>
      <c r="F143" s="191">
        <v>1658734.65</v>
      </c>
    </row>
    <row r="144" spans="3:6">
      <c r="C144" s="212" t="s">
        <v>2680</v>
      </c>
      <c r="D144" s="191">
        <v>4358515</v>
      </c>
      <c r="E144" s="191">
        <v>0</v>
      </c>
      <c r="F144" s="191">
        <v>0</v>
      </c>
    </row>
    <row r="145" spans="3:6">
      <c r="C145" s="213" t="s">
        <v>633</v>
      </c>
      <c r="D145" s="191">
        <v>4358515</v>
      </c>
      <c r="E145" s="191">
        <v>0</v>
      </c>
      <c r="F145" s="191">
        <v>0</v>
      </c>
    </row>
    <row r="146" spans="3:6">
      <c r="C146" s="212" t="s">
        <v>304</v>
      </c>
      <c r="D146" s="191">
        <v>183876112</v>
      </c>
      <c r="E146" s="191">
        <v>263331923.59</v>
      </c>
      <c r="F146" s="191">
        <v>263331923.36000001</v>
      </c>
    </row>
    <row r="147" spans="3:6">
      <c r="C147" s="213" t="s">
        <v>634</v>
      </c>
      <c r="D147" s="191">
        <v>183876112</v>
      </c>
      <c r="E147" s="191">
        <v>263331923.59</v>
      </c>
      <c r="F147" s="191">
        <v>263331923.36000001</v>
      </c>
    </row>
    <row r="148" spans="3:6">
      <c r="C148" s="212" t="s">
        <v>3316</v>
      </c>
      <c r="D148" s="191">
        <v>0</v>
      </c>
      <c r="E148" s="191">
        <v>172401898.09</v>
      </c>
      <c r="F148" s="191">
        <v>114323701.20999999</v>
      </c>
    </row>
    <row r="149" spans="3:6">
      <c r="C149" s="213" t="s">
        <v>3315</v>
      </c>
      <c r="D149" s="191">
        <v>0</v>
      </c>
      <c r="E149" s="191">
        <v>172401898.09</v>
      </c>
      <c r="F149" s="191">
        <v>114323701.20999999</v>
      </c>
    </row>
    <row r="150" spans="3:6">
      <c r="C150" s="212" t="s">
        <v>3714</v>
      </c>
      <c r="D150" s="191">
        <v>0</v>
      </c>
      <c r="E150" s="191">
        <v>32000000</v>
      </c>
      <c r="F150" s="191">
        <v>29784258.640000001</v>
      </c>
    </row>
    <row r="151" spans="3:6">
      <c r="C151" s="213" t="s">
        <v>3713</v>
      </c>
      <c r="D151" s="191">
        <v>0</v>
      </c>
      <c r="E151" s="191">
        <v>32000000</v>
      </c>
      <c r="F151" s="191">
        <v>29784258.640000001</v>
      </c>
    </row>
    <row r="152" spans="3:6">
      <c r="C152" s="212" t="s">
        <v>305</v>
      </c>
      <c r="D152" s="191">
        <v>30735283</v>
      </c>
      <c r="E152" s="191">
        <v>75317830.75</v>
      </c>
      <c r="F152" s="191">
        <v>28844302.18</v>
      </c>
    </row>
    <row r="153" spans="3:6">
      <c r="C153" s="213" t="s">
        <v>635</v>
      </c>
      <c r="D153" s="191">
        <v>30735283</v>
      </c>
      <c r="E153" s="191">
        <v>75317830.75</v>
      </c>
      <c r="F153" s="191">
        <v>28844302.18</v>
      </c>
    </row>
    <row r="154" spans="3:6">
      <c r="C154" s="212" t="s">
        <v>306</v>
      </c>
      <c r="D154" s="191">
        <v>73549939</v>
      </c>
      <c r="E154" s="191">
        <v>93603889</v>
      </c>
      <c r="F154" s="191">
        <v>82635243.599999994</v>
      </c>
    </row>
    <row r="155" spans="3:6">
      <c r="C155" s="213" t="s">
        <v>636</v>
      </c>
      <c r="D155" s="191">
        <v>73549939</v>
      </c>
      <c r="E155" s="191">
        <v>93603889</v>
      </c>
      <c r="F155" s="191">
        <v>82635243.599999994</v>
      </c>
    </row>
    <row r="156" spans="3:6">
      <c r="C156" s="212" t="s">
        <v>307</v>
      </c>
      <c r="D156" s="191">
        <v>27947172</v>
      </c>
      <c r="E156" s="191">
        <v>36240945</v>
      </c>
      <c r="F156" s="191">
        <v>30591632.670000002</v>
      </c>
    </row>
    <row r="157" spans="3:6">
      <c r="C157" s="213" t="s">
        <v>637</v>
      </c>
      <c r="D157" s="191">
        <v>27947172</v>
      </c>
      <c r="E157" s="191">
        <v>36240945</v>
      </c>
      <c r="F157" s="191">
        <v>30591632.670000002</v>
      </c>
    </row>
    <row r="158" spans="3:6">
      <c r="C158" s="212" t="s">
        <v>308</v>
      </c>
      <c r="D158" s="191">
        <v>26655240</v>
      </c>
      <c r="E158" s="191">
        <v>10351596.699999999</v>
      </c>
      <c r="F158" s="191">
        <v>10351595.960000001</v>
      </c>
    </row>
    <row r="159" spans="3:6">
      <c r="C159" s="213" t="s">
        <v>638</v>
      </c>
      <c r="D159" s="191">
        <v>26655240</v>
      </c>
      <c r="E159" s="191">
        <v>10351596.699999999</v>
      </c>
      <c r="F159" s="191">
        <v>10351595.960000001</v>
      </c>
    </row>
    <row r="160" spans="3:6">
      <c r="C160" s="212" t="s">
        <v>2681</v>
      </c>
      <c r="D160" s="191">
        <v>11951551</v>
      </c>
      <c r="E160" s="191">
        <v>6019559</v>
      </c>
      <c r="F160" s="191">
        <v>6019558.2699999996</v>
      </c>
    </row>
    <row r="161" spans="3:6">
      <c r="C161" s="213" t="s">
        <v>2559</v>
      </c>
      <c r="D161" s="191">
        <v>11951551</v>
      </c>
      <c r="E161" s="191">
        <v>6019559</v>
      </c>
      <c r="F161" s="191">
        <v>6019558.2699999996</v>
      </c>
    </row>
    <row r="162" spans="3:6">
      <c r="C162" s="212" t="s">
        <v>4164</v>
      </c>
      <c r="D162" s="191">
        <v>2116959</v>
      </c>
      <c r="E162" s="191">
        <v>2116959</v>
      </c>
      <c r="F162" s="191">
        <v>2116959</v>
      </c>
    </row>
    <row r="163" spans="3:6">
      <c r="C163" s="213" t="s">
        <v>639</v>
      </c>
      <c r="D163" s="191">
        <v>2116959</v>
      </c>
      <c r="E163" s="191">
        <v>2116959</v>
      </c>
      <c r="F163" s="191">
        <v>2116959</v>
      </c>
    </row>
    <row r="164" spans="3:6">
      <c r="C164" s="212" t="s">
        <v>3234</v>
      </c>
      <c r="D164" s="191">
        <v>0</v>
      </c>
      <c r="E164" s="191">
        <v>6289470</v>
      </c>
      <c r="F164" s="191">
        <v>6289469.6100000003</v>
      </c>
    </row>
    <row r="165" spans="3:6">
      <c r="C165" s="213" t="s">
        <v>3233</v>
      </c>
      <c r="D165" s="191">
        <v>0</v>
      </c>
      <c r="E165" s="191">
        <v>6289470</v>
      </c>
      <c r="F165" s="191">
        <v>6289469.6100000003</v>
      </c>
    </row>
    <row r="166" spans="3:6">
      <c r="C166" s="212" t="s">
        <v>309</v>
      </c>
      <c r="D166" s="191">
        <v>576971616</v>
      </c>
      <c r="E166" s="191">
        <v>420413295.62</v>
      </c>
      <c r="F166" s="191">
        <v>410366479.98000002</v>
      </c>
    </row>
    <row r="167" spans="3:6">
      <c r="C167" s="213" t="s">
        <v>640</v>
      </c>
      <c r="D167" s="191">
        <v>576971616</v>
      </c>
      <c r="E167" s="191">
        <v>420413295.62</v>
      </c>
      <c r="F167" s="191">
        <v>410366479.98000002</v>
      </c>
    </row>
    <row r="168" spans="3:6">
      <c r="C168" s="212" t="s">
        <v>310</v>
      </c>
      <c r="D168" s="191">
        <v>27558546</v>
      </c>
      <c r="E168" s="191">
        <v>26719839.16</v>
      </c>
      <c r="F168" s="191">
        <v>12581876.9</v>
      </c>
    </row>
    <row r="169" spans="3:6">
      <c r="C169" s="213" t="s">
        <v>641</v>
      </c>
      <c r="D169" s="191">
        <v>27558546</v>
      </c>
      <c r="E169" s="191">
        <v>26719839.16</v>
      </c>
      <c r="F169" s="191">
        <v>12581876.9</v>
      </c>
    </row>
    <row r="170" spans="3:6">
      <c r="C170" s="212" t="s">
        <v>2822</v>
      </c>
      <c r="D170" s="191">
        <v>144375804</v>
      </c>
      <c r="E170" s="191">
        <v>0</v>
      </c>
      <c r="F170" s="191">
        <v>0</v>
      </c>
    </row>
    <row r="171" spans="3:6">
      <c r="C171" s="213" t="s">
        <v>2823</v>
      </c>
      <c r="D171" s="191">
        <v>144375804</v>
      </c>
      <c r="E171" s="191">
        <v>0</v>
      </c>
      <c r="F171" s="191">
        <v>0</v>
      </c>
    </row>
    <row r="172" spans="3:6">
      <c r="C172" s="212" t="s">
        <v>2553</v>
      </c>
      <c r="D172" s="191">
        <v>54481436</v>
      </c>
      <c r="E172" s="191">
        <v>54481436</v>
      </c>
      <c r="F172" s="191">
        <v>29044780.48</v>
      </c>
    </row>
    <row r="173" spans="3:6">
      <c r="C173" s="213" t="s">
        <v>2554</v>
      </c>
      <c r="D173" s="191">
        <v>54481436</v>
      </c>
      <c r="E173" s="191">
        <v>54481436</v>
      </c>
      <c r="F173" s="191">
        <v>29044780.48</v>
      </c>
    </row>
    <row r="174" spans="3:6">
      <c r="C174" s="212" t="s">
        <v>2117</v>
      </c>
      <c r="D174" s="191">
        <v>4684890</v>
      </c>
      <c r="E174" s="191">
        <v>1199222.78</v>
      </c>
      <c r="F174" s="191">
        <v>1199222.1599999999</v>
      </c>
    </row>
    <row r="175" spans="3:6">
      <c r="C175" s="213" t="s">
        <v>2118</v>
      </c>
      <c r="D175" s="191">
        <v>4684890</v>
      </c>
      <c r="E175" s="191">
        <v>1199222.78</v>
      </c>
      <c r="F175" s="191">
        <v>1199222.1599999999</v>
      </c>
    </row>
    <row r="176" spans="3:6">
      <c r="C176" s="212" t="s">
        <v>4163</v>
      </c>
      <c r="D176" s="191">
        <v>11006928</v>
      </c>
      <c r="E176" s="191">
        <v>1650990</v>
      </c>
      <c r="F176" s="191">
        <v>1650937.62</v>
      </c>
    </row>
    <row r="177" spans="3:6">
      <c r="C177" s="213" t="s">
        <v>2119</v>
      </c>
      <c r="D177" s="191">
        <v>11006928</v>
      </c>
      <c r="E177" s="191">
        <v>1650990</v>
      </c>
      <c r="F177" s="191">
        <v>1650937.62</v>
      </c>
    </row>
    <row r="178" spans="3:6">
      <c r="C178" s="212" t="s">
        <v>4162</v>
      </c>
      <c r="D178" s="191">
        <v>1025722796</v>
      </c>
      <c r="E178" s="191">
        <v>713415362.48000002</v>
      </c>
      <c r="F178" s="191">
        <v>631033666.85000002</v>
      </c>
    </row>
    <row r="179" spans="3:6">
      <c r="C179" s="213" t="s">
        <v>1057</v>
      </c>
      <c r="D179" s="191">
        <v>1025722796</v>
      </c>
      <c r="E179" s="191">
        <v>713415362.48000002</v>
      </c>
      <c r="F179" s="191">
        <v>631033666.85000002</v>
      </c>
    </row>
    <row r="180" spans="3:6">
      <c r="C180" s="212" t="s">
        <v>1047</v>
      </c>
      <c r="D180" s="191">
        <v>11981600</v>
      </c>
      <c r="E180" s="191">
        <v>2800000</v>
      </c>
      <c r="F180" s="191">
        <v>0</v>
      </c>
    </row>
    <row r="181" spans="3:6">
      <c r="C181" s="213" t="s">
        <v>1048</v>
      </c>
      <c r="D181" s="191">
        <v>11981600</v>
      </c>
      <c r="E181" s="191">
        <v>2800000</v>
      </c>
      <c r="F181" s="191">
        <v>0</v>
      </c>
    </row>
    <row r="182" spans="3:6">
      <c r="C182" s="212" t="s">
        <v>2120</v>
      </c>
      <c r="D182" s="191">
        <v>11006928</v>
      </c>
      <c r="E182" s="191">
        <v>2816812.94</v>
      </c>
      <c r="F182" s="191">
        <v>2816808.59</v>
      </c>
    </row>
    <row r="183" spans="3:6">
      <c r="C183" s="213" t="s">
        <v>2121</v>
      </c>
      <c r="D183" s="191">
        <v>11006928</v>
      </c>
      <c r="E183" s="191">
        <v>2816812.94</v>
      </c>
      <c r="F183" s="191">
        <v>2816808.59</v>
      </c>
    </row>
    <row r="184" spans="3:6">
      <c r="C184" s="212" t="s">
        <v>4161</v>
      </c>
      <c r="D184" s="191">
        <v>0</v>
      </c>
      <c r="E184" s="191">
        <v>37300292.5</v>
      </c>
      <c r="F184" s="191">
        <v>16460153.26</v>
      </c>
    </row>
    <row r="185" spans="3:6">
      <c r="C185" s="213" t="s">
        <v>3130</v>
      </c>
      <c r="D185" s="191">
        <v>0</v>
      </c>
      <c r="E185" s="191">
        <v>37300292.5</v>
      </c>
      <c r="F185" s="191">
        <v>16460153.26</v>
      </c>
    </row>
    <row r="186" spans="3:6">
      <c r="C186" s="212" t="s">
        <v>2122</v>
      </c>
      <c r="D186" s="191">
        <v>11006928</v>
      </c>
      <c r="E186" s="191">
        <v>2816812.94</v>
      </c>
      <c r="F186" s="191">
        <v>2816808.59</v>
      </c>
    </row>
    <row r="187" spans="3:6">
      <c r="C187" s="213" t="s">
        <v>2123</v>
      </c>
      <c r="D187" s="191">
        <v>11006928</v>
      </c>
      <c r="E187" s="191">
        <v>2816812.94</v>
      </c>
      <c r="F187" s="191">
        <v>2816808.59</v>
      </c>
    </row>
    <row r="188" spans="3:6">
      <c r="C188" s="212" t="s">
        <v>2124</v>
      </c>
      <c r="D188" s="191">
        <v>11006928</v>
      </c>
      <c r="E188" s="191">
        <v>2605385.34</v>
      </c>
      <c r="F188" s="191">
        <v>2605375.0699999998</v>
      </c>
    </row>
    <row r="189" spans="3:6">
      <c r="C189" s="213" t="s">
        <v>2125</v>
      </c>
      <c r="D189" s="191">
        <v>11006928</v>
      </c>
      <c r="E189" s="191">
        <v>2605385.34</v>
      </c>
      <c r="F189" s="191">
        <v>2605375.0699999998</v>
      </c>
    </row>
    <row r="190" spans="3:6">
      <c r="C190" s="212" t="s">
        <v>1834</v>
      </c>
      <c r="D190" s="191">
        <v>4221977</v>
      </c>
      <c r="E190" s="191">
        <v>0</v>
      </c>
      <c r="F190" s="191">
        <v>0</v>
      </c>
    </row>
    <row r="191" spans="3:6">
      <c r="C191" s="213" t="s">
        <v>1835</v>
      </c>
      <c r="D191" s="191">
        <v>4221977</v>
      </c>
      <c r="E191" s="191">
        <v>0</v>
      </c>
      <c r="F191" s="191">
        <v>0</v>
      </c>
    </row>
    <row r="192" spans="3:6">
      <c r="C192" s="212" t="s">
        <v>1836</v>
      </c>
      <c r="D192" s="191">
        <v>12286357</v>
      </c>
      <c r="E192" s="191">
        <v>7222197</v>
      </c>
      <c r="F192" s="191">
        <v>7222196.8399999999</v>
      </c>
    </row>
    <row r="193" spans="3:6">
      <c r="C193" s="213" t="s">
        <v>1837</v>
      </c>
      <c r="D193" s="191">
        <v>12286357</v>
      </c>
      <c r="E193" s="191">
        <v>7222197</v>
      </c>
      <c r="F193" s="191">
        <v>7222196.8399999999</v>
      </c>
    </row>
    <row r="194" spans="3:6">
      <c r="C194" s="212" t="s">
        <v>4160</v>
      </c>
      <c r="D194" s="191">
        <v>0</v>
      </c>
      <c r="E194" s="191">
        <v>9462001</v>
      </c>
      <c r="F194" s="191">
        <v>2072397.35</v>
      </c>
    </row>
    <row r="195" spans="3:6">
      <c r="C195" s="213" t="s">
        <v>3092</v>
      </c>
      <c r="D195" s="191">
        <v>0</v>
      </c>
      <c r="E195" s="191">
        <v>9462001</v>
      </c>
      <c r="F195" s="191">
        <v>2072397.35</v>
      </c>
    </row>
    <row r="196" spans="3:6">
      <c r="C196" s="212" t="s">
        <v>2508</v>
      </c>
      <c r="D196" s="191">
        <v>322518567</v>
      </c>
      <c r="E196" s="191">
        <v>382596092</v>
      </c>
      <c r="F196" s="191">
        <v>282596088.87</v>
      </c>
    </row>
    <row r="197" spans="3:6">
      <c r="C197" s="213" t="s">
        <v>2509</v>
      </c>
      <c r="D197" s="191">
        <v>322518567</v>
      </c>
      <c r="E197" s="191">
        <v>382596092</v>
      </c>
      <c r="F197" s="191">
        <v>282596088.87</v>
      </c>
    </row>
    <row r="198" spans="3:6">
      <c r="C198" s="212" t="s">
        <v>311</v>
      </c>
      <c r="D198" s="191">
        <v>8113141</v>
      </c>
      <c r="E198" s="191">
        <v>14006161.73</v>
      </c>
      <c r="F198" s="191">
        <v>13090112.140000001</v>
      </c>
    </row>
    <row r="199" spans="3:6">
      <c r="C199" s="213" t="s">
        <v>642</v>
      </c>
      <c r="D199" s="191">
        <v>8113141</v>
      </c>
      <c r="E199" s="191">
        <v>14006161.73</v>
      </c>
      <c r="F199" s="191">
        <v>13090112.140000001</v>
      </c>
    </row>
    <row r="200" spans="3:6">
      <c r="C200" s="211" t="s">
        <v>282</v>
      </c>
      <c r="D200" s="199">
        <v>0</v>
      </c>
      <c r="E200" s="199">
        <v>185512023.53</v>
      </c>
      <c r="F200" s="199">
        <v>12318450.120000001</v>
      </c>
    </row>
    <row r="201" spans="3:6">
      <c r="C201" s="212" t="s">
        <v>3236</v>
      </c>
      <c r="D201" s="191">
        <v>0</v>
      </c>
      <c r="E201" s="191">
        <v>2000000</v>
      </c>
      <c r="F201" s="191">
        <v>0</v>
      </c>
    </row>
    <row r="202" spans="3:6">
      <c r="C202" s="213" t="s">
        <v>3235</v>
      </c>
      <c r="D202" s="191">
        <v>0</v>
      </c>
      <c r="E202" s="191">
        <v>2000000</v>
      </c>
      <c r="F202" s="191">
        <v>0</v>
      </c>
    </row>
    <row r="203" spans="3:6">
      <c r="C203" s="212" t="s">
        <v>4159</v>
      </c>
      <c r="D203" s="191">
        <v>0</v>
      </c>
      <c r="E203" s="191">
        <v>66297849.25</v>
      </c>
      <c r="F203" s="191">
        <v>12318450.120000001</v>
      </c>
    </row>
    <row r="204" spans="3:6">
      <c r="C204" s="213" t="s">
        <v>3131</v>
      </c>
      <c r="D204" s="191">
        <v>0</v>
      </c>
      <c r="E204" s="191">
        <v>66297849.25</v>
      </c>
      <c r="F204" s="191">
        <v>12318450.120000001</v>
      </c>
    </row>
    <row r="205" spans="3:6">
      <c r="C205" s="212" t="s">
        <v>4158</v>
      </c>
      <c r="D205" s="191">
        <v>0</v>
      </c>
      <c r="E205" s="191">
        <v>109800000</v>
      </c>
      <c r="F205" s="191">
        <v>0</v>
      </c>
    </row>
    <row r="206" spans="3:6">
      <c r="C206" s="213" t="s">
        <v>3297</v>
      </c>
      <c r="D206" s="191">
        <v>0</v>
      </c>
      <c r="E206" s="191">
        <v>109800000</v>
      </c>
      <c r="F206" s="191">
        <v>0</v>
      </c>
    </row>
    <row r="207" spans="3:6">
      <c r="C207" s="212" t="s">
        <v>4303</v>
      </c>
      <c r="D207" s="191">
        <v>0</v>
      </c>
      <c r="E207" s="191">
        <v>7414174.2800000003</v>
      </c>
      <c r="F207" s="191">
        <v>0</v>
      </c>
    </row>
    <row r="208" spans="3:6">
      <c r="C208" s="213" t="s">
        <v>4302</v>
      </c>
      <c r="D208" s="191">
        <v>0</v>
      </c>
      <c r="E208" s="191">
        <v>7414174.2800000003</v>
      </c>
      <c r="F208" s="191">
        <v>0</v>
      </c>
    </row>
    <row r="209" spans="3:6">
      <c r="C209" s="211" t="s">
        <v>297</v>
      </c>
      <c r="D209" s="199">
        <v>202332961</v>
      </c>
      <c r="E209" s="199">
        <v>70741575.219999999</v>
      </c>
      <c r="F209" s="199">
        <v>46312856.079999998</v>
      </c>
    </row>
    <row r="210" spans="3:6">
      <c r="C210" s="212" t="s">
        <v>3296</v>
      </c>
      <c r="D210" s="191">
        <v>0</v>
      </c>
      <c r="E210" s="191">
        <v>2.5099999999999998</v>
      </c>
      <c r="F210" s="191">
        <v>0</v>
      </c>
    </row>
    <row r="211" spans="3:6">
      <c r="C211" s="213" t="s">
        <v>3295</v>
      </c>
      <c r="D211" s="191">
        <v>0</v>
      </c>
      <c r="E211" s="191">
        <v>2.5099999999999998</v>
      </c>
      <c r="F211" s="191">
        <v>0</v>
      </c>
    </row>
    <row r="212" spans="3:6">
      <c r="C212" s="212" t="s">
        <v>4157</v>
      </c>
      <c r="D212" s="191">
        <v>202332961</v>
      </c>
      <c r="E212" s="191">
        <v>0</v>
      </c>
      <c r="F212" s="191">
        <v>0</v>
      </c>
    </row>
    <row r="213" spans="3:6">
      <c r="C213" s="213" t="s">
        <v>631</v>
      </c>
      <c r="D213" s="191">
        <v>202332961</v>
      </c>
      <c r="E213" s="191">
        <v>0</v>
      </c>
      <c r="F213" s="191">
        <v>0</v>
      </c>
    </row>
    <row r="214" spans="3:6">
      <c r="C214" s="212" t="s">
        <v>3294</v>
      </c>
      <c r="D214" s="191">
        <v>0</v>
      </c>
      <c r="E214" s="191">
        <v>70741572.709999993</v>
      </c>
      <c r="F214" s="191">
        <v>46312856.079999998</v>
      </c>
    </row>
    <row r="215" spans="3:6">
      <c r="C215" s="213" t="s">
        <v>3293</v>
      </c>
      <c r="D215" s="191">
        <v>0</v>
      </c>
      <c r="E215" s="191">
        <v>70741572.709999993</v>
      </c>
      <c r="F215" s="191">
        <v>46312856.079999998</v>
      </c>
    </row>
    <row r="216" spans="3:6">
      <c r="C216" s="211" t="s">
        <v>283</v>
      </c>
      <c r="D216" s="199">
        <v>978030273</v>
      </c>
      <c r="E216" s="199">
        <v>978381726</v>
      </c>
      <c r="F216" s="199">
        <v>464516603.51999998</v>
      </c>
    </row>
    <row r="217" spans="3:6">
      <c r="C217" s="212" t="s">
        <v>281</v>
      </c>
      <c r="D217" s="191">
        <v>74280272</v>
      </c>
      <c r="E217" s="191">
        <v>74631725</v>
      </c>
      <c r="F217" s="191">
        <v>49660782</v>
      </c>
    </row>
    <row r="218" spans="3:6">
      <c r="C218" s="213" t="s">
        <v>621</v>
      </c>
      <c r="D218" s="191">
        <v>74280272</v>
      </c>
      <c r="E218" s="191">
        <v>74631725</v>
      </c>
      <c r="F218" s="191">
        <v>49660782</v>
      </c>
    </row>
    <row r="219" spans="3:6">
      <c r="C219" s="212" t="s">
        <v>312</v>
      </c>
      <c r="D219" s="191">
        <v>903750001</v>
      </c>
      <c r="E219" s="191">
        <v>903750001</v>
      </c>
      <c r="F219" s="191">
        <v>414855821.51999998</v>
      </c>
    </row>
    <row r="220" spans="3:6">
      <c r="C220" s="213" t="s">
        <v>643</v>
      </c>
      <c r="D220" s="191">
        <v>903750001</v>
      </c>
      <c r="E220" s="191">
        <v>903750001</v>
      </c>
      <c r="F220" s="191">
        <v>414855821.51999998</v>
      </c>
    </row>
    <row r="221" spans="3:6">
      <c r="C221" s="210" t="s">
        <v>313</v>
      </c>
      <c r="D221" s="191">
        <v>1270243471</v>
      </c>
      <c r="E221" s="191">
        <v>1787566707.2499998</v>
      </c>
      <c r="F221" s="191">
        <v>1574974536.9100001</v>
      </c>
    </row>
    <row r="222" spans="3:6">
      <c r="C222" s="211" t="s">
        <v>280</v>
      </c>
      <c r="D222" s="199">
        <v>941272906</v>
      </c>
      <c r="E222" s="199">
        <v>1241924628.1599998</v>
      </c>
      <c r="F222" s="199">
        <v>1173153876.23</v>
      </c>
    </row>
    <row r="223" spans="3:6">
      <c r="C223" s="212" t="s">
        <v>4156</v>
      </c>
      <c r="D223" s="191">
        <v>42688222</v>
      </c>
      <c r="E223" s="191">
        <v>0</v>
      </c>
      <c r="F223" s="191">
        <v>0</v>
      </c>
    </row>
    <row r="224" spans="3:6">
      <c r="C224" s="213" t="s">
        <v>644</v>
      </c>
      <c r="D224" s="191">
        <v>42688222</v>
      </c>
      <c r="E224" s="191">
        <v>0</v>
      </c>
      <c r="F224" s="191">
        <v>0</v>
      </c>
    </row>
    <row r="225" spans="3:6">
      <c r="C225" s="212" t="s">
        <v>314</v>
      </c>
      <c r="D225" s="191">
        <v>11002982</v>
      </c>
      <c r="E225" s="191">
        <v>129386592.18000001</v>
      </c>
      <c r="F225" s="191">
        <v>120533881.65000001</v>
      </c>
    </row>
    <row r="226" spans="3:6">
      <c r="C226" s="213" t="s">
        <v>645</v>
      </c>
      <c r="D226" s="191">
        <v>11002982</v>
      </c>
      <c r="E226" s="191">
        <v>129386592.18000001</v>
      </c>
      <c r="F226" s="191">
        <v>120533881.65000001</v>
      </c>
    </row>
    <row r="227" spans="3:6">
      <c r="C227" s="212" t="s">
        <v>4198</v>
      </c>
      <c r="D227" s="191">
        <v>0</v>
      </c>
      <c r="E227" s="191">
        <v>1912790.7</v>
      </c>
      <c r="F227" s="191">
        <v>0</v>
      </c>
    </row>
    <row r="228" spans="3:6">
      <c r="C228" s="213" t="s">
        <v>4197</v>
      </c>
      <c r="D228" s="191">
        <v>0</v>
      </c>
      <c r="E228" s="191">
        <v>1912790.7</v>
      </c>
      <c r="F228" s="191">
        <v>0</v>
      </c>
    </row>
    <row r="229" spans="3:6">
      <c r="C229" s="212" t="s">
        <v>3232</v>
      </c>
      <c r="D229" s="191">
        <v>0</v>
      </c>
      <c r="E229" s="191">
        <v>10000000</v>
      </c>
      <c r="F229" s="191">
        <v>0</v>
      </c>
    </row>
    <row r="230" spans="3:6">
      <c r="C230" s="213" t="s">
        <v>3231</v>
      </c>
      <c r="D230" s="191">
        <v>0</v>
      </c>
      <c r="E230" s="191">
        <v>10000000</v>
      </c>
      <c r="F230" s="191">
        <v>0</v>
      </c>
    </row>
    <row r="231" spans="3:6">
      <c r="C231" s="212" t="s">
        <v>3230</v>
      </c>
      <c r="D231" s="191">
        <v>0</v>
      </c>
      <c r="E231" s="191">
        <v>1692000</v>
      </c>
      <c r="F231" s="191">
        <v>0</v>
      </c>
    </row>
    <row r="232" spans="3:6">
      <c r="C232" s="213" t="s">
        <v>3229</v>
      </c>
      <c r="D232" s="191">
        <v>0</v>
      </c>
      <c r="E232" s="191">
        <v>1692000</v>
      </c>
      <c r="F232" s="191">
        <v>0</v>
      </c>
    </row>
    <row r="233" spans="3:6">
      <c r="C233" s="212" t="s">
        <v>990</v>
      </c>
      <c r="D233" s="191">
        <v>4399577</v>
      </c>
      <c r="E233" s="191">
        <v>0</v>
      </c>
      <c r="F233" s="191">
        <v>0</v>
      </c>
    </row>
    <row r="234" spans="3:6">
      <c r="C234" s="213" t="s">
        <v>991</v>
      </c>
      <c r="D234" s="191">
        <v>4399577</v>
      </c>
      <c r="E234" s="191">
        <v>0</v>
      </c>
      <c r="F234" s="191">
        <v>0</v>
      </c>
    </row>
    <row r="235" spans="3:6">
      <c r="C235" s="212" t="s">
        <v>1130</v>
      </c>
      <c r="D235" s="191">
        <v>6558125</v>
      </c>
      <c r="E235" s="191">
        <v>2538359.75</v>
      </c>
      <c r="F235" s="191">
        <v>2258059.1800000002</v>
      </c>
    </row>
    <row r="236" spans="3:6">
      <c r="C236" s="213" t="s">
        <v>1131</v>
      </c>
      <c r="D236" s="191">
        <v>6558125</v>
      </c>
      <c r="E236" s="191">
        <v>2538359.75</v>
      </c>
      <c r="F236" s="191">
        <v>2258059.1800000002</v>
      </c>
    </row>
    <row r="237" spans="3:6">
      <c r="C237" s="212" t="s">
        <v>4155</v>
      </c>
      <c r="D237" s="191">
        <v>15803901</v>
      </c>
      <c r="E237" s="191">
        <v>4542758.38</v>
      </c>
      <c r="F237" s="191">
        <v>3984145.1900000004</v>
      </c>
    </row>
    <row r="238" spans="3:6">
      <c r="C238" s="213" t="s">
        <v>1132</v>
      </c>
      <c r="D238" s="191">
        <v>4595200</v>
      </c>
      <c r="E238" s="191">
        <v>2020799.94</v>
      </c>
      <c r="F238" s="191">
        <v>1462187.49</v>
      </c>
    </row>
    <row r="239" spans="3:6">
      <c r="C239" s="213" t="s">
        <v>1458</v>
      </c>
      <c r="D239" s="191">
        <v>11208701</v>
      </c>
      <c r="E239" s="191">
        <v>2521958.44</v>
      </c>
      <c r="F239" s="191">
        <v>2521957.7000000002</v>
      </c>
    </row>
    <row r="240" spans="3:6">
      <c r="C240" s="212" t="s">
        <v>315</v>
      </c>
      <c r="D240" s="191">
        <v>32634467</v>
      </c>
      <c r="E240" s="191">
        <v>45711819.759999998</v>
      </c>
      <c r="F240" s="191">
        <v>38144965.850000001</v>
      </c>
    </row>
    <row r="241" spans="3:6">
      <c r="C241" s="213" t="s">
        <v>646</v>
      </c>
      <c r="D241" s="191">
        <v>32634467</v>
      </c>
      <c r="E241" s="191">
        <v>45711819.759999998</v>
      </c>
      <c r="F241" s="191">
        <v>38144965.850000001</v>
      </c>
    </row>
    <row r="242" spans="3:6">
      <c r="C242" s="212" t="s">
        <v>1133</v>
      </c>
      <c r="D242" s="191">
        <v>17766826</v>
      </c>
      <c r="E242" s="191">
        <v>7021959.3200000003</v>
      </c>
      <c r="F242" s="191">
        <v>6345783.7699999996</v>
      </c>
    </row>
    <row r="243" spans="3:6">
      <c r="C243" s="213" t="s">
        <v>1134</v>
      </c>
      <c r="D243" s="191">
        <v>6558125</v>
      </c>
      <c r="E243" s="191">
        <v>4500000</v>
      </c>
      <c r="F243" s="191">
        <v>3823826.09</v>
      </c>
    </row>
    <row r="244" spans="3:6">
      <c r="C244" s="213" t="s">
        <v>1459</v>
      </c>
      <c r="D244" s="191">
        <v>11208701</v>
      </c>
      <c r="E244" s="191">
        <v>2521959.3199999998</v>
      </c>
      <c r="F244" s="191">
        <v>2521957.6800000002</v>
      </c>
    </row>
    <row r="245" spans="3:6">
      <c r="C245" s="212" t="s">
        <v>1135</v>
      </c>
      <c r="D245" s="191">
        <v>15803901</v>
      </c>
      <c r="E245" s="191">
        <v>3677758.67</v>
      </c>
      <c r="F245" s="191">
        <v>3670757.67</v>
      </c>
    </row>
    <row r="246" spans="3:6">
      <c r="C246" s="213" t="s">
        <v>1136</v>
      </c>
      <c r="D246" s="191">
        <v>4595200</v>
      </c>
      <c r="E246" s="191">
        <v>1148799.99</v>
      </c>
      <c r="F246" s="191">
        <v>1148799.99</v>
      </c>
    </row>
    <row r="247" spans="3:6">
      <c r="C247" s="213" t="s">
        <v>1460</v>
      </c>
      <c r="D247" s="191">
        <v>11208701</v>
      </c>
      <c r="E247" s="191">
        <v>2528958.6800000002</v>
      </c>
      <c r="F247" s="191">
        <v>2521957.6800000002</v>
      </c>
    </row>
    <row r="248" spans="3:6">
      <c r="C248" s="212" t="s">
        <v>1461</v>
      </c>
      <c r="D248" s="191">
        <v>11208701</v>
      </c>
      <c r="E248" s="191">
        <v>2528958.6800000002</v>
      </c>
      <c r="F248" s="191">
        <v>2521957.6800000002</v>
      </c>
    </row>
    <row r="249" spans="3:6">
      <c r="C249" s="213" t="s">
        <v>1462</v>
      </c>
      <c r="D249" s="191">
        <v>11208701</v>
      </c>
      <c r="E249" s="191">
        <v>2528958.6800000002</v>
      </c>
      <c r="F249" s="191">
        <v>2521957.6800000002</v>
      </c>
    </row>
    <row r="250" spans="3:6">
      <c r="C250" s="212" t="s">
        <v>1463</v>
      </c>
      <c r="D250" s="191">
        <v>6731551</v>
      </c>
      <c r="E250" s="191">
        <v>1514599.55</v>
      </c>
      <c r="F250" s="191">
        <v>1514598.91</v>
      </c>
    </row>
    <row r="251" spans="3:6">
      <c r="C251" s="213" t="s">
        <v>1464</v>
      </c>
      <c r="D251" s="191">
        <v>6731551</v>
      </c>
      <c r="E251" s="191">
        <v>1514599.55</v>
      </c>
      <c r="F251" s="191">
        <v>1514598.91</v>
      </c>
    </row>
    <row r="252" spans="3:6">
      <c r="C252" s="212" t="s">
        <v>1465</v>
      </c>
      <c r="D252" s="191">
        <v>6731551</v>
      </c>
      <c r="E252" s="191">
        <v>1514599.55</v>
      </c>
      <c r="F252" s="191">
        <v>1514598.91</v>
      </c>
    </row>
    <row r="253" spans="3:6">
      <c r="C253" s="213" t="s">
        <v>1466</v>
      </c>
      <c r="D253" s="191">
        <v>6731551</v>
      </c>
      <c r="E253" s="191">
        <v>1514599.55</v>
      </c>
      <c r="F253" s="191">
        <v>1514598.91</v>
      </c>
    </row>
    <row r="254" spans="3:6">
      <c r="C254" s="212" t="s">
        <v>4154</v>
      </c>
      <c r="D254" s="191">
        <v>11208701</v>
      </c>
      <c r="E254" s="191">
        <v>2521958.2200000002</v>
      </c>
      <c r="F254" s="191">
        <v>2521957.64</v>
      </c>
    </row>
    <row r="255" spans="3:6">
      <c r="C255" s="213" t="s">
        <v>1467</v>
      </c>
      <c r="D255" s="191">
        <v>11208701</v>
      </c>
      <c r="E255" s="191">
        <v>2521958.2200000002</v>
      </c>
      <c r="F255" s="191">
        <v>2521957.64</v>
      </c>
    </row>
    <row r="256" spans="3:6">
      <c r="C256" s="212" t="s">
        <v>2126</v>
      </c>
      <c r="D256" s="191">
        <v>3541293</v>
      </c>
      <c r="E256" s="191">
        <v>3788435</v>
      </c>
      <c r="F256" s="191">
        <v>3788434.01</v>
      </c>
    </row>
    <row r="257" spans="3:6">
      <c r="C257" s="213" t="s">
        <v>2127</v>
      </c>
      <c r="D257" s="191">
        <v>3541293</v>
      </c>
      <c r="E257" s="191">
        <v>3788435</v>
      </c>
      <c r="F257" s="191">
        <v>3788434.01</v>
      </c>
    </row>
    <row r="258" spans="3:6">
      <c r="C258" s="212" t="s">
        <v>4153</v>
      </c>
      <c r="D258" s="191">
        <v>11208701</v>
      </c>
      <c r="E258" s="191">
        <v>2521958.23</v>
      </c>
      <c r="F258" s="191">
        <v>2521957.65</v>
      </c>
    </row>
    <row r="259" spans="3:6">
      <c r="C259" s="213" t="s">
        <v>1468</v>
      </c>
      <c r="D259" s="191">
        <v>11208701</v>
      </c>
      <c r="E259" s="191">
        <v>2521958.23</v>
      </c>
      <c r="F259" s="191">
        <v>2521957.65</v>
      </c>
    </row>
    <row r="260" spans="3:6">
      <c r="C260" s="212" t="s">
        <v>316</v>
      </c>
      <c r="D260" s="191">
        <v>1128082</v>
      </c>
      <c r="E260" s="191">
        <v>228519</v>
      </c>
      <c r="F260" s="191">
        <v>0</v>
      </c>
    </row>
    <row r="261" spans="3:6">
      <c r="C261" s="213" t="s">
        <v>647</v>
      </c>
      <c r="D261" s="191">
        <v>1128082</v>
      </c>
      <c r="E261" s="191">
        <v>228519</v>
      </c>
      <c r="F261" s="191">
        <v>0</v>
      </c>
    </row>
    <row r="262" spans="3:6">
      <c r="C262" s="212" t="s">
        <v>1469</v>
      </c>
      <c r="D262" s="191">
        <v>11208701</v>
      </c>
      <c r="E262" s="191">
        <v>2552835.29</v>
      </c>
      <c r="F262" s="191">
        <v>2552834.66</v>
      </c>
    </row>
    <row r="263" spans="3:6">
      <c r="C263" s="213" t="s">
        <v>1470</v>
      </c>
      <c r="D263" s="191">
        <v>11208701</v>
      </c>
      <c r="E263" s="191">
        <v>2552835.29</v>
      </c>
      <c r="F263" s="191">
        <v>2552834.66</v>
      </c>
    </row>
    <row r="264" spans="3:6">
      <c r="C264" s="212" t="s">
        <v>1471</v>
      </c>
      <c r="D264" s="191">
        <v>12486882</v>
      </c>
      <c r="E264" s="191">
        <v>2750454.35</v>
      </c>
      <c r="F264" s="191">
        <v>2750453.87</v>
      </c>
    </row>
    <row r="265" spans="3:6">
      <c r="C265" s="213" t="s">
        <v>1472</v>
      </c>
      <c r="D265" s="191">
        <v>12486882</v>
      </c>
      <c r="E265" s="191">
        <v>2750454.35</v>
      </c>
      <c r="F265" s="191">
        <v>2750453.87</v>
      </c>
    </row>
    <row r="266" spans="3:6">
      <c r="C266" s="212" t="s">
        <v>4284</v>
      </c>
      <c r="D266" s="191">
        <v>0</v>
      </c>
      <c r="E266" s="191">
        <v>129872000</v>
      </c>
      <c r="F266" s="191">
        <v>129871140.26000001</v>
      </c>
    </row>
    <row r="267" spans="3:6">
      <c r="C267" s="213" t="s">
        <v>4283</v>
      </c>
      <c r="D267" s="191">
        <v>0</v>
      </c>
      <c r="E267" s="191">
        <v>129872000</v>
      </c>
      <c r="F267" s="191">
        <v>129871140.26000001</v>
      </c>
    </row>
    <row r="268" spans="3:6">
      <c r="C268" s="212" t="s">
        <v>1473</v>
      </c>
      <c r="D268" s="191">
        <v>11208701</v>
      </c>
      <c r="E268" s="191">
        <v>2552835.29</v>
      </c>
      <c r="F268" s="191">
        <v>2552834.66</v>
      </c>
    </row>
    <row r="269" spans="3:6">
      <c r="C269" s="213" t="s">
        <v>1474</v>
      </c>
      <c r="D269" s="191">
        <v>11208701</v>
      </c>
      <c r="E269" s="191">
        <v>2552835.29</v>
      </c>
      <c r="F269" s="191">
        <v>2552834.66</v>
      </c>
    </row>
    <row r="270" spans="3:6">
      <c r="C270" s="212" t="s">
        <v>1475</v>
      </c>
      <c r="D270" s="191">
        <v>6731551</v>
      </c>
      <c r="E270" s="191">
        <v>1511939.83</v>
      </c>
      <c r="F270" s="191">
        <v>1511939.77</v>
      </c>
    </row>
    <row r="271" spans="3:6">
      <c r="C271" s="213" t="s">
        <v>1476</v>
      </c>
      <c r="D271" s="191">
        <v>6731551</v>
      </c>
      <c r="E271" s="191">
        <v>1511939.83</v>
      </c>
      <c r="F271" s="191">
        <v>1511939.77</v>
      </c>
    </row>
    <row r="272" spans="3:6">
      <c r="C272" s="212" t="s">
        <v>1477</v>
      </c>
      <c r="D272" s="191">
        <v>6731551</v>
      </c>
      <c r="E272" s="191">
        <v>1514598.82</v>
      </c>
      <c r="F272" s="191">
        <v>1514598.56</v>
      </c>
    </row>
    <row r="273" spans="3:6">
      <c r="C273" s="213" t="s">
        <v>1478</v>
      </c>
      <c r="D273" s="191">
        <v>6731551</v>
      </c>
      <c r="E273" s="191">
        <v>1514598.82</v>
      </c>
      <c r="F273" s="191">
        <v>1514598.56</v>
      </c>
    </row>
    <row r="274" spans="3:6">
      <c r="C274" s="212" t="s">
        <v>4152</v>
      </c>
      <c r="D274" s="191">
        <v>11208701</v>
      </c>
      <c r="E274" s="191">
        <v>2521958.23</v>
      </c>
      <c r="F274" s="191">
        <v>2521957.66</v>
      </c>
    </row>
    <row r="275" spans="3:6">
      <c r="C275" s="213" t="s">
        <v>1479</v>
      </c>
      <c r="D275" s="191">
        <v>11208701</v>
      </c>
      <c r="E275" s="191">
        <v>2521958.23</v>
      </c>
      <c r="F275" s="191">
        <v>2521957.66</v>
      </c>
    </row>
    <row r="276" spans="3:6">
      <c r="C276" s="212" t="s">
        <v>969</v>
      </c>
      <c r="D276" s="191">
        <v>2577611</v>
      </c>
      <c r="E276" s="191">
        <v>0</v>
      </c>
      <c r="F276" s="191">
        <v>0</v>
      </c>
    </row>
    <row r="277" spans="3:6">
      <c r="C277" s="213" t="s">
        <v>970</v>
      </c>
      <c r="D277" s="191">
        <v>2577611</v>
      </c>
      <c r="E277" s="191">
        <v>0</v>
      </c>
      <c r="F277" s="191">
        <v>0</v>
      </c>
    </row>
    <row r="278" spans="3:6">
      <c r="C278" s="212" t="s">
        <v>2682</v>
      </c>
      <c r="D278" s="191">
        <v>6731551</v>
      </c>
      <c r="E278" s="191">
        <v>1514598.82</v>
      </c>
      <c r="F278" s="191">
        <v>1514598.56</v>
      </c>
    </row>
    <row r="279" spans="3:6">
      <c r="C279" s="213" t="s">
        <v>1480</v>
      </c>
      <c r="D279" s="191">
        <v>6731551</v>
      </c>
      <c r="E279" s="191">
        <v>1514598.82</v>
      </c>
      <c r="F279" s="191">
        <v>1514598.56</v>
      </c>
    </row>
    <row r="280" spans="3:6">
      <c r="C280" s="212" t="s">
        <v>2683</v>
      </c>
      <c r="D280" s="191">
        <v>11208701</v>
      </c>
      <c r="E280" s="191">
        <v>2521958.2200000002</v>
      </c>
      <c r="F280" s="191">
        <v>2521957.64</v>
      </c>
    </row>
    <row r="281" spans="3:6">
      <c r="C281" s="213" t="s">
        <v>1481</v>
      </c>
      <c r="D281" s="191">
        <v>11208701</v>
      </c>
      <c r="E281" s="191">
        <v>2521958.2200000002</v>
      </c>
      <c r="F281" s="191">
        <v>2521957.64</v>
      </c>
    </row>
    <row r="282" spans="3:6">
      <c r="C282" s="212" t="s">
        <v>1482</v>
      </c>
      <c r="D282" s="191">
        <v>4768626</v>
      </c>
      <c r="E282" s="191">
        <v>3607760.9</v>
      </c>
      <c r="F282" s="191">
        <v>1074767.44</v>
      </c>
    </row>
    <row r="283" spans="3:6">
      <c r="C283" s="213" t="s">
        <v>1483</v>
      </c>
      <c r="D283" s="191">
        <v>4768626</v>
      </c>
      <c r="E283" s="191">
        <v>3607760.9</v>
      </c>
      <c r="F283" s="191">
        <v>1074767.44</v>
      </c>
    </row>
    <row r="284" spans="3:6">
      <c r="C284" s="212" t="s">
        <v>4151</v>
      </c>
      <c r="D284" s="191">
        <v>11208701</v>
      </c>
      <c r="E284" s="191">
        <v>6000000</v>
      </c>
      <c r="F284" s="191">
        <v>2524843.48</v>
      </c>
    </row>
    <row r="285" spans="3:6">
      <c r="C285" s="213" t="s">
        <v>1484</v>
      </c>
      <c r="D285" s="191">
        <v>11208701</v>
      </c>
      <c r="E285" s="191">
        <v>6000000</v>
      </c>
      <c r="F285" s="191">
        <v>2524843.48</v>
      </c>
    </row>
    <row r="286" spans="3:6">
      <c r="C286" s="212" t="s">
        <v>992</v>
      </c>
      <c r="D286" s="191">
        <v>9725826</v>
      </c>
      <c r="E286" s="191">
        <v>1</v>
      </c>
      <c r="F286" s="191">
        <v>0</v>
      </c>
    </row>
    <row r="287" spans="3:6">
      <c r="C287" s="213" t="s">
        <v>993</v>
      </c>
      <c r="D287" s="191">
        <v>9725826</v>
      </c>
      <c r="E287" s="191">
        <v>1</v>
      </c>
      <c r="F287" s="191">
        <v>0</v>
      </c>
    </row>
    <row r="288" spans="3:6">
      <c r="C288" s="212" t="s">
        <v>1485</v>
      </c>
      <c r="D288" s="191">
        <v>6731551</v>
      </c>
      <c r="E288" s="191">
        <v>5614240</v>
      </c>
      <c r="F288" s="191">
        <v>1513028.19</v>
      </c>
    </row>
    <row r="289" spans="3:6">
      <c r="C289" s="213" t="s">
        <v>1486</v>
      </c>
      <c r="D289" s="191">
        <v>6731551</v>
      </c>
      <c r="E289" s="191">
        <v>5614240</v>
      </c>
      <c r="F289" s="191">
        <v>1513028.19</v>
      </c>
    </row>
    <row r="290" spans="3:6">
      <c r="C290" s="212" t="s">
        <v>1487</v>
      </c>
      <c r="D290" s="191">
        <v>6731551</v>
      </c>
      <c r="E290" s="191">
        <v>3513029</v>
      </c>
      <c r="F290" s="191">
        <v>1513028.19</v>
      </c>
    </row>
    <row r="291" spans="3:6">
      <c r="C291" s="213" t="s">
        <v>1488</v>
      </c>
      <c r="D291" s="191">
        <v>6731551</v>
      </c>
      <c r="E291" s="191">
        <v>3513029</v>
      </c>
      <c r="F291" s="191">
        <v>1513028.19</v>
      </c>
    </row>
    <row r="292" spans="3:6">
      <c r="C292" s="212" t="s">
        <v>4150</v>
      </c>
      <c r="D292" s="191">
        <v>6731551</v>
      </c>
      <c r="E292" s="191">
        <v>5521380</v>
      </c>
      <c r="F292" s="191">
        <v>1513028.19</v>
      </c>
    </row>
    <row r="293" spans="3:6">
      <c r="C293" s="213" t="s">
        <v>1489</v>
      </c>
      <c r="D293" s="191">
        <v>6731551</v>
      </c>
      <c r="E293" s="191">
        <v>5521380</v>
      </c>
      <c r="F293" s="191">
        <v>1513028.19</v>
      </c>
    </row>
    <row r="294" spans="3:6">
      <c r="C294" s="212" t="s">
        <v>317</v>
      </c>
      <c r="D294" s="191">
        <v>13121127</v>
      </c>
      <c r="E294" s="191">
        <v>20172761.77</v>
      </c>
      <c r="F294" s="191">
        <v>16138207.810000001</v>
      </c>
    </row>
    <row r="295" spans="3:6">
      <c r="C295" s="213" t="s">
        <v>648</v>
      </c>
      <c r="D295" s="191">
        <v>13121127</v>
      </c>
      <c r="E295" s="191">
        <v>20172761.77</v>
      </c>
      <c r="F295" s="191">
        <v>16138207.810000001</v>
      </c>
    </row>
    <row r="296" spans="3:6">
      <c r="C296" s="212" t="s">
        <v>2560</v>
      </c>
      <c r="D296" s="191">
        <v>40905162</v>
      </c>
      <c r="E296" s="191">
        <v>26016633</v>
      </c>
      <c r="F296" s="191">
        <v>26015261</v>
      </c>
    </row>
    <row r="297" spans="3:6">
      <c r="C297" s="213" t="s">
        <v>2561</v>
      </c>
      <c r="D297" s="191">
        <v>40905162</v>
      </c>
      <c r="E297" s="191">
        <v>26016633</v>
      </c>
      <c r="F297" s="191">
        <v>26015261</v>
      </c>
    </row>
    <row r="298" spans="3:6">
      <c r="C298" s="212" t="s">
        <v>4149</v>
      </c>
      <c r="D298" s="191">
        <v>7182588</v>
      </c>
      <c r="E298" s="191">
        <v>10429519</v>
      </c>
      <c r="F298" s="191">
        <v>10000000</v>
      </c>
    </row>
    <row r="299" spans="3:6">
      <c r="C299" s="213" t="s">
        <v>2796</v>
      </c>
      <c r="D299" s="191">
        <v>7182588</v>
      </c>
      <c r="E299" s="191">
        <v>10429519</v>
      </c>
      <c r="F299" s="191">
        <v>10000000</v>
      </c>
    </row>
    <row r="300" spans="3:6">
      <c r="C300" s="212" t="s">
        <v>318</v>
      </c>
      <c r="D300" s="191">
        <v>2319973</v>
      </c>
      <c r="E300" s="191">
        <v>20815372</v>
      </c>
      <c r="F300" s="191">
        <v>19985719.52</v>
      </c>
    </row>
    <row r="301" spans="3:6">
      <c r="C301" s="213" t="s">
        <v>649</v>
      </c>
      <c r="D301" s="191">
        <v>2319973</v>
      </c>
      <c r="E301" s="191">
        <v>20815372</v>
      </c>
      <c r="F301" s="191">
        <v>19985719.52</v>
      </c>
    </row>
    <row r="302" spans="3:6">
      <c r="C302" s="212" t="s">
        <v>2562</v>
      </c>
      <c r="D302" s="191">
        <v>26247133</v>
      </c>
      <c r="E302" s="191">
        <v>24514942</v>
      </c>
      <c r="F302" s="191">
        <v>24475808</v>
      </c>
    </row>
    <row r="303" spans="3:6">
      <c r="C303" s="213" t="s">
        <v>2563</v>
      </c>
      <c r="D303" s="191">
        <v>26247133</v>
      </c>
      <c r="E303" s="191">
        <v>24514942</v>
      </c>
      <c r="F303" s="191">
        <v>24475808</v>
      </c>
    </row>
    <row r="304" spans="3:6">
      <c r="C304" s="212" t="s">
        <v>2824</v>
      </c>
      <c r="D304" s="191">
        <v>19209896</v>
      </c>
      <c r="E304" s="191">
        <v>12486433</v>
      </c>
      <c r="F304" s="191">
        <v>12486432</v>
      </c>
    </row>
    <row r="305" spans="3:6">
      <c r="C305" s="213" t="s">
        <v>2564</v>
      </c>
      <c r="D305" s="191">
        <v>19209896</v>
      </c>
      <c r="E305" s="191">
        <v>12486433</v>
      </c>
      <c r="F305" s="191">
        <v>12486432</v>
      </c>
    </row>
    <row r="306" spans="3:6">
      <c r="C306" s="212" t="s">
        <v>319</v>
      </c>
      <c r="D306" s="191">
        <v>27482841</v>
      </c>
      <c r="E306" s="191">
        <v>23349564.120000001</v>
      </c>
      <c r="F306" s="191">
        <v>19793118.609999999</v>
      </c>
    </row>
    <row r="307" spans="3:6">
      <c r="C307" s="213" t="s">
        <v>650</v>
      </c>
      <c r="D307" s="191">
        <v>27482841</v>
      </c>
      <c r="E307" s="191">
        <v>23349564.120000001</v>
      </c>
      <c r="F307" s="191">
        <v>19793118.609999999</v>
      </c>
    </row>
    <row r="308" spans="3:6">
      <c r="C308" s="212" t="s">
        <v>4148</v>
      </c>
      <c r="D308" s="191">
        <v>34784128</v>
      </c>
      <c r="E308" s="191">
        <v>29082313</v>
      </c>
      <c r="F308" s="191">
        <v>28969365.800000001</v>
      </c>
    </row>
    <row r="309" spans="3:6">
      <c r="C309" s="213" t="s">
        <v>2565</v>
      </c>
      <c r="D309" s="191">
        <v>34784128</v>
      </c>
      <c r="E309" s="191">
        <v>29082313</v>
      </c>
      <c r="F309" s="191">
        <v>28969365.800000001</v>
      </c>
    </row>
    <row r="310" spans="3:6">
      <c r="C310" s="212" t="s">
        <v>2566</v>
      </c>
      <c r="D310" s="191">
        <v>22720139</v>
      </c>
      <c r="E310" s="191">
        <v>14500000</v>
      </c>
      <c r="F310" s="191">
        <v>14500000</v>
      </c>
    </row>
    <row r="311" spans="3:6">
      <c r="C311" s="213" t="s">
        <v>2567</v>
      </c>
      <c r="D311" s="191">
        <v>22720139</v>
      </c>
      <c r="E311" s="191">
        <v>14500000</v>
      </c>
      <c r="F311" s="191">
        <v>14500000</v>
      </c>
    </row>
    <row r="312" spans="3:6">
      <c r="C312" s="212" t="s">
        <v>2744</v>
      </c>
      <c r="D312" s="191">
        <v>21987234</v>
      </c>
      <c r="E312" s="191">
        <v>14291701</v>
      </c>
      <c r="F312" s="191">
        <v>14291700</v>
      </c>
    </row>
    <row r="313" spans="3:6">
      <c r="C313" s="213" t="s">
        <v>2745</v>
      </c>
      <c r="D313" s="191">
        <v>21987234</v>
      </c>
      <c r="E313" s="191">
        <v>14291701</v>
      </c>
      <c r="F313" s="191">
        <v>14291700</v>
      </c>
    </row>
    <row r="314" spans="3:6">
      <c r="C314" s="212" t="s">
        <v>4147</v>
      </c>
      <c r="D314" s="191">
        <v>176434313</v>
      </c>
      <c r="E314" s="191">
        <v>397659069.27999997</v>
      </c>
      <c r="F314" s="191">
        <v>397659067.26999998</v>
      </c>
    </row>
    <row r="315" spans="3:6">
      <c r="C315" s="213" t="s">
        <v>651</v>
      </c>
      <c r="D315" s="191">
        <v>176434313</v>
      </c>
      <c r="E315" s="191">
        <v>397659069.27999997</v>
      </c>
      <c r="F315" s="191">
        <v>397659067.26999998</v>
      </c>
    </row>
    <row r="316" spans="3:6">
      <c r="C316" s="212" t="s">
        <v>320</v>
      </c>
      <c r="D316" s="191">
        <v>22265414</v>
      </c>
      <c r="E316" s="191">
        <v>14269404</v>
      </c>
      <c r="F316" s="191">
        <v>13563774.560000001</v>
      </c>
    </row>
    <row r="317" spans="3:6">
      <c r="C317" s="213" t="s">
        <v>652</v>
      </c>
      <c r="D317" s="191">
        <v>22265414</v>
      </c>
      <c r="E317" s="191">
        <v>14269404</v>
      </c>
      <c r="F317" s="191">
        <v>13563774.560000001</v>
      </c>
    </row>
    <row r="318" spans="3:6">
      <c r="C318" s="212" t="s">
        <v>321</v>
      </c>
      <c r="D318" s="191">
        <v>49012470</v>
      </c>
      <c r="E318" s="191">
        <v>61847067</v>
      </c>
      <c r="F318" s="191">
        <v>61846951.450000003</v>
      </c>
    </row>
    <row r="319" spans="3:6">
      <c r="C319" s="213" t="s">
        <v>653</v>
      </c>
      <c r="D319" s="191">
        <v>49012470</v>
      </c>
      <c r="E319" s="191">
        <v>61847067</v>
      </c>
      <c r="F319" s="191">
        <v>61846951.450000003</v>
      </c>
    </row>
    <row r="320" spans="3:6">
      <c r="C320" s="212" t="s">
        <v>322</v>
      </c>
      <c r="D320" s="191">
        <v>65937560</v>
      </c>
      <c r="E320" s="191">
        <v>56352700</v>
      </c>
      <c r="F320" s="191">
        <v>54220381.149999999</v>
      </c>
    </row>
    <row r="321" spans="3:6">
      <c r="C321" s="213" t="s">
        <v>654</v>
      </c>
      <c r="D321" s="191">
        <v>65937560</v>
      </c>
      <c r="E321" s="191">
        <v>56352700</v>
      </c>
      <c r="F321" s="191">
        <v>54220381.149999999</v>
      </c>
    </row>
    <row r="322" spans="3:6">
      <c r="C322" s="212" t="s">
        <v>3712</v>
      </c>
      <c r="D322" s="191">
        <v>0</v>
      </c>
      <c r="E322" s="191">
        <v>56315658.020000003</v>
      </c>
      <c r="F322" s="191">
        <v>56315658.020000003</v>
      </c>
    </row>
    <row r="323" spans="3:6">
      <c r="C323" s="213" t="s">
        <v>3711</v>
      </c>
      <c r="D323" s="191">
        <v>0</v>
      </c>
      <c r="E323" s="191">
        <v>56315658.020000003</v>
      </c>
      <c r="F323" s="191">
        <v>56315658.020000003</v>
      </c>
    </row>
    <row r="324" spans="3:6">
      <c r="C324" s="212" t="s">
        <v>4146</v>
      </c>
      <c r="D324" s="191">
        <v>0</v>
      </c>
      <c r="E324" s="191">
        <v>0</v>
      </c>
      <c r="F324" s="191">
        <v>0</v>
      </c>
    </row>
    <row r="325" spans="3:6">
      <c r="C325" s="213" t="s">
        <v>3596</v>
      </c>
      <c r="D325" s="191">
        <v>0</v>
      </c>
      <c r="E325" s="191">
        <v>0</v>
      </c>
      <c r="F325" s="191">
        <v>0</v>
      </c>
    </row>
    <row r="326" spans="3:6">
      <c r="C326" s="212" t="s">
        <v>2746</v>
      </c>
      <c r="D326" s="191">
        <v>4500310</v>
      </c>
      <c r="E326" s="191">
        <v>12617406</v>
      </c>
      <c r="F326" s="191">
        <v>10051584.199999999</v>
      </c>
    </row>
    <row r="327" spans="3:6">
      <c r="C327" s="213" t="s">
        <v>2747</v>
      </c>
      <c r="D327" s="191">
        <v>4500310</v>
      </c>
      <c r="E327" s="191">
        <v>12617406</v>
      </c>
      <c r="F327" s="191">
        <v>10051584.199999999</v>
      </c>
    </row>
    <row r="328" spans="3:6">
      <c r="C328" s="212" t="s">
        <v>3595</v>
      </c>
      <c r="D328" s="191">
        <v>0</v>
      </c>
      <c r="E328" s="191">
        <v>0</v>
      </c>
      <c r="F328" s="191">
        <v>0</v>
      </c>
    </row>
    <row r="329" spans="3:6">
      <c r="C329" s="213" t="s">
        <v>3594</v>
      </c>
      <c r="D329" s="191">
        <v>0</v>
      </c>
      <c r="E329" s="191">
        <v>0</v>
      </c>
      <c r="F329" s="191">
        <v>0</v>
      </c>
    </row>
    <row r="330" spans="3:6">
      <c r="C330" s="212" t="s">
        <v>3593</v>
      </c>
      <c r="D330" s="191">
        <v>0</v>
      </c>
      <c r="E330" s="191">
        <v>0</v>
      </c>
      <c r="F330" s="191">
        <v>0</v>
      </c>
    </row>
    <row r="331" spans="3:6">
      <c r="C331" s="213" t="s">
        <v>3592</v>
      </c>
      <c r="D331" s="191">
        <v>0</v>
      </c>
      <c r="E331" s="191">
        <v>0</v>
      </c>
      <c r="F331" s="191">
        <v>0</v>
      </c>
    </row>
    <row r="332" spans="3:6">
      <c r="C332" s="212" t="s">
        <v>3591</v>
      </c>
      <c r="D332" s="191">
        <v>0</v>
      </c>
      <c r="E332" s="191">
        <v>0</v>
      </c>
      <c r="F332" s="191">
        <v>0</v>
      </c>
    </row>
    <row r="333" spans="3:6">
      <c r="C333" s="213" t="s">
        <v>3590</v>
      </c>
      <c r="D333" s="191">
        <v>0</v>
      </c>
      <c r="E333" s="191">
        <v>0</v>
      </c>
      <c r="F333" s="191">
        <v>0</v>
      </c>
    </row>
    <row r="334" spans="3:6">
      <c r="C334" s="212" t="s">
        <v>4145</v>
      </c>
      <c r="D334" s="191">
        <v>0</v>
      </c>
      <c r="E334" s="191">
        <v>0</v>
      </c>
      <c r="F334" s="191">
        <v>0</v>
      </c>
    </row>
    <row r="335" spans="3:6">
      <c r="C335" s="213" t="s">
        <v>3589</v>
      </c>
      <c r="D335" s="191">
        <v>0</v>
      </c>
      <c r="E335" s="191">
        <v>0</v>
      </c>
      <c r="F335" s="191">
        <v>0</v>
      </c>
    </row>
    <row r="336" spans="3:6">
      <c r="C336" s="212" t="s">
        <v>1058</v>
      </c>
      <c r="D336" s="191">
        <v>82754281</v>
      </c>
      <c r="E336" s="191">
        <v>48069427.230000004</v>
      </c>
      <c r="F336" s="191">
        <v>48068737.599999994</v>
      </c>
    </row>
    <row r="337" spans="3:6">
      <c r="C337" s="213" t="s">
        <v>1059</v>
      </c>
      <c r="D337" s="191">
        <v>82754281</v>
      </c>
      <c r="E337" s="191">
        <v>48069427.230000004</v>
      </c>
      <c r="F337" s="191">
        <v>48068737.599999994</v>
      </c>
    </row>
    <row r="338" spans="3:6">
      <c r="C338" s="212" t="s">
        <v>4144</v>
      </c>
      <c r="D338" s="191">
        <v>0</v>
      </c>
      <c r="E338" s="191">
        <v>6462001</v>
      </c>
      <c r="F338" s="191">
        <v>0</v>
      </c>
    </row>
    <row r="339" spans="3:6">
      <c r="C339" s="213" t="s">
        <v>3093</v>
      </c>
      <c r="D339" s="191">
        <v>0</v>
      </c>
      <c r="E339" s="191">
        <v>6462001</v>
      </c>
      <c r="F339" s="191">
        <v>0</v>
      </c>
    </row>
    <row r="340" spans="3:6">
      <c r="C340" s="212" t="s">
        <v>3588</v>
      </c>
      <c r="D340" s="191">
        <v>0</v>
      </c>
      <c r="E340" s="191">
        <v>0</v>
      </c>
      <c r="F340" s="191">
        <v>0</v>
      </c>
    </row>
    <row r="341" spans="3:6">
      <c r="C341" s="213" t="s">
        <v>3587</v>
      </c>
      <c r="D341" s="191">
        <v>0</v>
      </c>
      <c r="E341" s="191">
        <v>0</v>
      </c>
      <c r="F341" s="191">
        <v>0</v>
      </c>
    </row>
    <row r="342" spans="3:6">
      <c r="C342" s="212" t="s">
        <v>3586</v>
      </c>
      <c r="D342" s="191">
        <v>0</v>
      </c>
      <c r="E342" s="191">
        <v>0</v>
      </c>
      <c r="F342" s="191">
        <v>0</v>
      </c>
    </row>
    <row r="343" spans="3:6">
      <c r="C343" s="213" t="s">
        <v>3585</v>
      </c>
      <c r="D343" s="191">
        <v>0</v>
      </c>
      <c r="E343" s="191">
        <v>0</v>
      </c>
      <c r="F343" s="191">
        <v>0</v>
      </c>
    </row>
    <row r="344" spans="3:6">
      <c r="C344" s="211" t="s">
        <v>282</v>
      </c>
      <c r="D344" s="199">
        <v>0</v>
      </c>
      <c r="E344" s="199">
        <v>1</v>
      </c>
      <c r="F344" s="199">
        <v>0</v>
      </c>
    </row>
    <row r="345" spans="3:6">
      <c r="C345" s="212" t="s">
        <v>2824</v>
      </c>
      <c r="D345" s="191">
        <v>0</v>
      </c>
      <c r="E345" s="191">
        <v>1</v>
      </c>
      <c r="F345" s="191">
        <v>0</v>
      </c>
    </row>
    <row r="346" spans="3:6">
      <c r="C346" s="213" t="s">
        <v>3228</v>
      </c>
      <c r="D346" s="191">
        <v>0</v>
      </c>
      <c r="E346" s="191">
        <v>1</v>
      </c>
      <c r="F346" s="191">
        <v>0</v>
      </c>
    </row>
    <row r="347" spans="3:6">
      <c r="C347" s="211" t="s">
        <v>297</v>
      </c>
      <c r="D347" s="199">
        <v>0</v>
      </c>
      <c r="E347" s="199">
        <v>9556820.4800000004</v>
      </c>
      <c r="F347" s="199">
        <v>0</v>
      </c>
    </row>
    <row r="348" spans="3:6">
      <c r="C348" s="212" t="s">
        <v>992</v>
      </c>
      <c r="D348" s="191">
        <v>0</v>
      </c>
      <c r="E348" s="191">
        <v>9556820.4800000004</v>
      </c>
      <c r="F348" s="191">
        <v>0</v>
      </c>
    </row>
    <row r="349" spans="3:6">
      <c r="C349" s="213" t="s">
        <v>993</v>
      </c>
      <c r="D349" s="191">
        <v>0</v>
      </c>
      <c r="E349" s="191">
        <v>9556820.4800000004</v>
      </c>
      <c r="F349" s="191">
        <v>0</v>
      </c>
    </row>
    <row r="350" spans="3:6">
      <c r="C350" s="211" t="s">
        <v>283</v>
      </c>
      <c r="D350" s="199">
        <v>328970565</v>
      </c>
      <c r="E350" s="199">
        <v>536085257.60999995</v>
      </c>
      <c r="F350" s="199">
        <v>401820660.68000007</v>
      </c>
    </row>
    <row r="351" spans="3:6">
      <c r="C351" s="212" t="s">
        <v>4143</v>
      </c>
      <c r="D351" s="191">
        <v>0</v>
      </c>
      <c r="E351" s="191">
        <v>211000000</v>
      </c>
      <c r="F351" s="191">
        <v>148072633.03</v>
      </c>
    </row>
    <row r="352" spans="3:6">
      <c r="C352" s="213" t="s">
        <v>4208</v>
      </c>
      <c r="D352" s="191">
        <v>0</v>
      </c>
      <c r="E352" s="191">
        <v>211000000</v>
      </c>
      <c r="F352" s="191">
        <v>148072633.03</v>
      </c>
    </row>
    <row r="353" spans="3:6">
      <c r="C353" s="212" t="s">
        <v>323</v>
      </c>
      <c r="D353" s="191">
        <v>328970565</v>
      </c>
      <c r="E353" s="191">
        <v>325085257.60999995</v>
      </c>
      <c r="F353" s="191">
        <v>253748027.65000004</v>
      </c>
    </row>
    <row r="354" spans="3:6">
      <c r="C354" s="213" t="s">
        <v>4208</v>
      </c>
      <c r="D354" s="191">
        <v>328970565</v>
      </c>
      <c r="E354" s="191">
        <v>325085257.60999995</v>
      </c>
      <c r="F354" s="191">
        <v>253748027.65000004</v>
      </c>
    </row>
    <row r="355" spans="3:6">
      <c r="C355" s="210" t="s">
        <v>324</v>
      </c>
      <c r="D355" s="191">
        <v>777689301</v>
      </c>
      <c r="E355" s="191">
        <v>854488887.73000002</v>
      </c>
      <c r="F355" s="191">
        <v>691120500.30999994</v>
      </c>
    </row>
    <row r="356" spans="3:6">
      <c r="C356" s="211" t="s">
        <v>280</v>
      </c>
      <c r="D356" s="199">
        <v>554005005</v>
      </c>
      <c r="E356" s="199">
        <v>444148146.66999996</v>
      </c>
      <c r="F356" s="199">
        <v>422639470.94999999</v>
      </c>
    </row>
    <row r="357" spans="3:6">
      <c r="C357" s="212" t="s">
        <v>1137</v>
      </c>
      <c r="D357" s="191">
        <v>4628889</v>
      </c>
      <c r="E357" s="191">
        <v>1</v>
      </c>
      <c r="F357" s="191">
        <v>0</v>
      </c>
    </row>
    <row r="358" spans="3:6">
      <c r="C358" s="213" t="s">
        <v>1138</v>
      </c>
      <c r="D358" s="191">
        <v>4628889</v>
      </c>
      <c r="E358" s="191">
        <v>1</v>
      </c>
      <c r="F358" s="191">
        <v>0</v>
      </c>
    </row>
    <row r="359" spans="3:6">
      <c r="C359" s="212" t="s">
        <v>4142</v>
      </c>
      <c r="D359" s="191">
        <v>6606206</v>
      </c>
      <c r="E359" s="191">
        <v>1</v>
      </c>
      <c r="F359" s="191">
        <v>0</v>
      </c>
    </row>
    <row r="360" spans="3:6">
      <c r="C360" s="213" t="s">
        <v>1139</v>
      </c>
      <c r="D360" s="191">
        <v>6606206</v>
      </c>
      <c r="E360" s="191">
        <v>1</v>
      </c>
      <c r="F360" s="191">
        <v>0</v>
      </c>
    </row>
    <row r="361" spans="3:6">
      <c r="C361" s="212" t="s">
        <v>4301</v>
      </c>
      <c r="D361" s="191">
        <v>0</v>
      </c>
      <c r="E361" s="191">
        <v>11694775.609999999</v>
      </c>
      <c r="F361" s="191">
        <v>9355820.4900000002</v>
      </c>
    </row>
    <row r="362" spans="3:6">
      <c r="C362" s="213" t="s">
        <v>4300</v>
      </c>
      <c r="D362" s="191">
        <v>0</v>
      </c>
      <c r="E362" s="191">
        <v>11694775.609999999</v>
      </c>
      <c r="F362" s="191">
        <v>9355820.4900000002</v>
      </c>
    </row>
    <row r="363" spans="3:6">
      <c r="C363" s="212" t="s">
        <v>2684</v>
      </c>
      <c r="D363" s="191">
        <v>9208476</v>
      </c>
      <c r="E363" s="191">
        <v>11739640.460000001</v>
      </c>
      <c r="F363" s="191">
        <v>11522077.130000001</v>
      </c>
    </row>
    <row r="364" spans="3:6">
      <c r="C364" s="213" t="s">
        <v>655</v>
      </c>
      <c r="D364" s="191">
        <v>9208476</v>
      </c>
      <c r="E364" s="191">
        <v>11739640.460000001</v>
      </c>
      <c r="F364" s="191">
        <v>11522077.130000001</v>
      </c>
    </row>
    <row r="365" spans="3:6">
      <c r="C365" s="212" t="s">
        <v>1140</v>
      </c>
      <c r="D365" s="191">
        <v>4628889</v>
      </c>
      <c r="E365" s="191">
        <v>1</v>
      </c>
      <c r="F365" s="191">
        <v>0</v>
      </c>
    </row>
    <row r="366" spans="3:6">
      <c r="C366" s="213" t="s">
        <v>1141</v>
      </c>
      <c r="D366" s="191">
        <v>4628889</v>
      </c>
      <c r="E366" s="191">
        <v>1</v>
      </c>
      <c r="F366" s="191">
        <v>0</v>
      </c>
    </row>
    <row r="367" spans="3:6">
      <c r="C367" s="212" t="s">
        <v>2685</v>
      </c>
      <c r="D367" s="191">
        <v>6606206</v>
      </c>
      <c r="E367" s="191">
        <v>2959796.92</v>
      </c>
      <c r="F367" s="191">
        <v>2959796.92</v>
      </c>
    </row>
    <row r="368" spans="3:6">
      <c r="C368" s="213" t="s">
        <v>1142</v>
      </c>
      <c r="D368" s="191">
        <v>6606206</v>
      </c>
      <c r="E368" s="191">
        <v>2959796.92</v>
      </c>
      <c r="F368" s="191">
        <v>2959796.92</v>
      </c>
    </row>
    <row r="369" spans="3:6">
      <c r="C369" s="212" t="s">
        <v>1143</v>
      </c>
      <c r="D369" s="191">
        <v>12403731</v>
      </c>
      <c r="E369" s="191">
        <v>4782242.71</v>
      </c>
      <c r="F369" s="191">
        <v>4782242.0199999996</v>
      </c>
    </row>
    <row r="370" spans="3:6">
      <c r="C370" s="213" t="s">
        <v>1144</v>
      </c>
      <c r="D370" s="191">
        <v>12403731</v>
      </c>
      <c r="E370" s="191">
        <v>4782242.71</v>
      </c>
      <c r="F370" s="191">
        <v>4782242.0199999996</v>
      </c>
    </row>
    <row r="371" spans="3:6">
      <c r="C371" s="212" t="s">
        <v>4141</v>
      </c>
      <c r="D371" s="191">
        <v>31420146</v>
      </c>
      <c r="E371" s="191">
        <v>11900000</v>
      </c>
      <c r="F371" s="191">
        <v>11899982.98</v>
      </c>
    </row>
    <row r="372" spans="3:6">
      <c r="C372" s="213" t="s">
        <v>2568</v>
      </c>
      <c r="D372" s="191">
        <v>31420146</v>
      </c>
      <c r="E372" s="191">
        <v>11900000</v>
      </c>
      <c r="F372" s="191">
        <v>11899982.98</v>
      </c>
    </row>
    <row r="373" spans="3:6">
      <c r="C373" s="212" t="s">
        <v>1145</v>
      </c>
      <c r="D373" s="191">
        <v>12403731</v>
      </c>
      <c r="E373" s="191">
        <v>4950413.79</v>
      </c>
      <c r="F373" s="191">
        <v>4950412.05</v>
      </c>
    </row>
    <row r="374" spans="3:6">
      <c r="C374" s="213" t="s">
        <v>1146</v>
      </c>
      <c r="D374" s="191">
        <v>12403731</v>
      </c>
      <c r="E374" s="191">
        <v>4950413.79</v>
      </c>
      <c r="F374" s="191">
        <v>4950412.05</v>
      </c>
    </row>
    <row r="375" spans="3:6">
      <c r="C375" s="212" t="s">
        <v>4140</v>
      </c>
      <c r="D375" s="191">
        <v>34454890</v>
      </c>
      <c r="E375" s="191">
        <v>21000000</v>
      </c>
      <c r="F375" s="191">
        <v>21000000</v>
      </c>
    </row>
    <row r="376" spans="3:6">
      <c r="C376" s="213" t="s">
        <v>2569</v>
      </c>
      <c r="D376" s="191">
        <v>34454890</v>
      </c>
      <c r="E376" s="191">
        <v>21000000</v>
      </c>
      <c r="F376" s="191">
        <v>21000000</v>
      </c>
    </row>
    <row r="377" spans="3:6">
      <c r="C377" s="212" t="s">
        <v>325</v>
      </c>
      <c r="D377" s="191">
        <v>3106903</v>
      </c>
      <c r="E377" s="191">
        <v>3899656</v>
      </c>
      <c r="F377" s="191">
        <v>3145083.98</v>
      </c>
    </row>
    <row r="378" spans="3:6">
      <c r="C378" s="213" t="s">
        <v>656</v>
      </c>
      <c r="D378" s="191">
        <v>3106903</v>
      </c>
      <c r="E378" s="191">
        <v>3899656</v>
      </c>
      <c r="F378" s="191">
        <v>3145083.98</v>
      </c>
    </row>
    <row r="379" spans="3:6">
      <c r="C379" s="212" t="s">
        <v>3292</v>
      </c>
      <c r="D379" s="191">
        <v>0</v>
      </c>
      <c r="E379" s="191">
        <v>1990341.6</v>
      </c>
      <c r="F379" s="191">
        <v>1990341.6</v>
      </c>
    </row>
    <row r="380" spans="3:6">
      <c r="C380" s="213" t="s">
        <v>3291</v>
      </c>
      <c r="D380" s="191">
        <v>0</v>
      </c>
      <c r="E380" s="191">
        <v>1990341.6</v>
      </c>
      <c r="F380" s="191">
        <v>1990341.6</v>
      </c>
    </row>
    <row r="381" spans="3:6">
      <c r="C381" s="212" t="s">
        <v>326</v>
      </c>
      <c r="D381" s="191">
        <v>9185398</v>
      </c>
      <c r="E381" s="191">
        <v>1.92</v>
      </c>
      <c r="F381" s="191">
        <v>0</v>
      </c>
    </row>
    <row r="382" spans="3:6">
      <c r="C382" s="213" t="s">
        <v>657</v>
      </c>
      <c r="D382" s="191">
        <v>9185398</v>
      </c>
      <c r="E382" s="191">
        <v>1.92</v>
      </c>
      <c r="F382" s="191">
        <v>0</v>
      </c>
    </row>
    <row r="383" spans="3:6">
      <c r="C383" s="212" t="s">
        <v>2128</v>
      </c>
      <c r="D383" s="191">
        <v>12576962</v>
      </c>
      <c r="E383" s="191">
        <v>2822495.23</v>
      </c>
      <c r="F383" s="191">
        <v>2822494.05</v>
      </c>
    </row>
    <row r="384" spans="3:6">
      <c r="C384" s="213" t="s">
        <v>2129</v>
      </c>
      <c r="D384" s="191">
        <v>12576962</v>
      </c>
      <c r="E384" s="191">
        <v>2822495.23</v>
      </c>
      <c r="F384" s="191">
        <v>2822494.05</v>
      </c>
    </row>
    <row r="385" spans="3:6">
      <c r="C385" s="212" t="s">
        <v>2130</v>
      </c>
      <c r="D385" s="191">
        <v>4802120</v>
      </c>
      <c r="E385" s="191">
        <v>1066746.18</v>
      </c>
      <c r="F385" s="191">
        <v>1066744.44</v>
      </c>
    </row>
    <row r="386" spans="3:6">
      <c r="C386" s="213" t="s">
        <v>2131</v>
      </c>
      <c r="D386" s="191">
        <v>4802120</v>
      </c>
      <c r="E386" s="191">
        <v>1066746.18</v>
      </c>
      <c r="F386" s="191">
        <v>1066744.44</v>
      </c>
    </row>
    <row r="387" spans="3:6">
      <c r="C387" s="212" t="s">
        <v>2132</v>
      </c>
      <c r="D387" s="191">
        <v>21904546</v>
      </c>
      <c r="E387" s="191">
        <v>5115150.16</v>
      </c>
      <c r="F387" s="191">
        <v>5115148.76</v>
      </c>
    </row>
    <row r="388" spans="3:6">
      <c r="C388" s="213" t="s">
        <v>2133</v>
      </c>
      <c r="D388" s="191">
        <v>21904546</v>
      </c>
      <c r="E388" s="191">
        <v>5115150.16</v>
      </c>
      <c r="F388" s="191">
        <v>5115148.76</v>
      </c>
    </row>
    <row r="389" spans="3:6">
      <c r="C389" s="212" t="s">
        <v>2134</v>
      </c>
      <c r="D389" s="191">
        <v>21904546</v>
      </c>
      <c r="E389" s="191">
        <v>4881402.83</v>
      </c>
      <c r="F389" s="191">
        <v>4881402.83</v>
      </c>
    </row>
    <row r="390" spans="3:6">
      <c r="C390" s="213" t="s">
        <v>2135</v>
      </c>
      <c r="D390" s="191">
        <v>21904546</v>
      </c>
      <c r="E390" s="191">
        <v>4881402.83</v>
      </c>
      <c r="F390" s="191">
        <v>4881402.83</v>
      </c>
    </row>
    <row r="391" spans="3:6">
      <c r="C391" s="212" t="s">
        <v>2136</v>
      </c>
      <c r="D391" s="191">
        <v>4802120</v>
      </c>
      <c r="E391" s="191">
        <v>1147209.83</v>
      </c>
      <c r="F391" s="191">
        <v>1147209.83</v>
      </c>
    </row>
    <row r="392" spans="3:6">
      <c r="C392" s="213" t="s">
        <v>2137</v>
      </c>
      <c r="D392" s="191">
        <v>4802120</v>
      </c>
      <c r="E392" s="191">
        <v>1147209.83</v>
      </c>
      <c r="F392" s="191">
        <v>1147209.83</v>
      </c>
    </row>
    <row r="393" spans="3:6">
      <c r="C393" s="212" t="s">
        <v>2138</v>
      </c>
      <c r="D393" s="191">
        <v>11289410</v>
      </c>
      <c r="E393" s="191">
        <v>2687634.51</v>
      </c>
      <c r="F393" s="191">
        <v>2520504.38</v>
      </c>
    </row>
    <row r="394" spans="3:6">
      <c r="C394" s="213" t="s">
        <v>2139</v>
      </c>
      <c r="D394" s="191">
        <v>11289410</v>
      </c>
      <c r="E394" s="191">
        <v>2687634.51</v>
      </c>
      <c r="F394" s="191">
        <v>2520504.38</v>
      </c>
    </row>
    <row r="395" spans="3:6">
      <c r="C395" s="212" t="s">
        <v>2140</v>
      </c>
      <c r="D395" s="191">
        <v>21904546</v>
      </c>
      <c r="E395" s="191">
        <v>1.57</v>
      </c>
      <c r="F395" s="191">
        <v>0</v>
      </c>
    </row>
    <row r="396" spans="3:6">
      <c r="C396" s="213" t="s">
        <v>2141</v>
      </c>
      <c r="D396" s="191">
        <v>21904546</v>
      </c>
      <c r="E396" s="191">
        <v>1.57</v>
      </c>
      <c r="F396" s="191">
        <v>0</v>
      </c>
    </row>
    <row r="397" spans="3:6">
      <c r="C397" s="212" t="s">
        <v>4139</v>
      </c>
      <c r="D397" s="191">
        <v>11289410</v>
      </c>
      <c r="E397" s="191">
        <v>1.17</v>
      </c>
      <c r="F397" s="191">
        <v>0</v>
      </c>
    </row>
    <row r="398" spans="3:6">
      <c r="C398" s="213" t="s">
        <v>2142</v>
      </c>
      <c r="D398" s="191">
        <v>11289410</v>
      </c>
      <c r="E398" s="191">
        <v>1.17</v>
      </c>
      <c r="F398" s="191">
        <v>0</v>
      </c>
    </row>
    <row r="399" spans="3:6">
      <c r="C399" s="212" t="s">
        <v>327</v>
      </c>
      <c r="D399" s="191">
        <v>142958695</v>
      </c>
      <c r="E399" s="191">
        <v>242721592</v>
      </c>
      <c r="F399" s="191">
        <v>242721591.69</v>
      </c>
    </row>
    <row r="400" spans="3:6">
      <c r="C400" s="213" t="s">
        <v>658</v>
      </c>
      <c r="D400" s="191">
        <v>142958695</v>
      </c>
      <c r="E400" s="191">
        <v>242721592</v>
      </c>
      <c r="F400" s="191">
        <v>242721591.69</v>
      </c>
    </row>
    <row r="401" spans="3:6">
      <c r="C401" s="212" t="s">
        <v>2143</v>
      </c>
      <c r="D401" s="191">
        <v>6779437</v>
      </c>
      <c r="E401" s="191">
        <v>1.53</v>
      </c>
      <c r="F401" s="191">
        <v>0</v>
      </c>
    </row>
    <row r="402" spans="3:6">
      <c r="C402" s="213" t="s">
        <v>2144</v>
      </c>
      <c r="D402" s="191">
        <v>6779437</v>
      </c>
      <c r="E402" s="191">
        <v>1.53</v>
      </c>
      <c r="F402" s="191">
        <v>0</v>
      </c>
    </row>
    <row r="403" spans="3:6">
      <c r="C403" s="212" t="s">
        <v>2145</v>
      </c>
      <c r="D403" s="191">
        <v>12576962</v>
      </c>
      <c r="E403" s="191">
        <v>202396.77</v>
      </c>
      <c r="F403" s="191">
        <v>202392.77</v>
      </c>
    </row>
    <row r="404" spans="3:6">
      <c r="C404" s="213" t="s">
        <v>2146</v>
      </c>
      <c r="D404" s="191">
        <v>12576962</v>
      </c>
      <c r="E404" s="191">
        <v>202396.77</v>
      </c>
      <c r="F404" s="191">
        <v>202392.77</v>
      </c>
    </row>
    <row r="405" spans="3:6">
      <c r="C405" s="212" t="s">
        <v>2686</v>
      </c>
      <c r="D405" s="191">
        <v>12576962</v>
      </c>
      <c r="E405" s="191">
        <v>6301000</v>
      </c>
      <c r="F405" s="191">
        <v>5522746.4400000004</v>
      </c>
    </row>
    <row r="406" spans="3:6">
      <c r="C406" s="213" t="s">
        <v>2147</v>
      </c>
      <c r="D406" s="191">
        <v>12576962</v>
      </c>
      <c r="E406" s="191">
        <v>6301000</v>
      </c>
      <c r="F406" s="191">
        <v>5522746.4400000004</v>
      </c>
    </row>
    <row r="407" spans="3:6">
      <c r="C407" s="212" t="s">
        <v>2148</v>
      </c>
      <c r="D407" s="191">
        <v>12576962</v>
      </c>
      <c r="E407" s="191">
        <v>4676634.96</v>
      </c>
      <c r="F407" s="191">
        <v>2829816.16</v>
      </c>
    </row>
    <row r="408" spans="3:6">
      <c r="C408" s="213" t="s">
        <v>2149</v>
      </c>
      <c r="D408" s="191">
        <v>12576962</v>
      </c>
      <c r="E408" s="191">
        <v>4676634.96</v>
      </c>
      <c r="F408" s="191">
        <v>2829816.16</v>
      </c>
    </row>
    <row r="409" spans="3:6">
      <c r="C409" s="212" t="s">
        <v>3584</v>
      </c>
      <c r="D409" s="191">
        <v>0</v>
      </c>
      <c r="E409" s="191">
        <v>0</v>
      </c>
      <c r="F409" s="191">
        <v>0</v>
      </c>
    </row>
    <row r="410" spans="3:6">
      <c r="C410" s="213" t="s">
        <v>3583</v>
      </c>
      <c r="D410" s="191">
        <v>0</v>
      </c>
      <c r="E410" s="191">
        <v>0</v>
      </c>
      <c r="F410" s="191">
        <v>0</v>
      </c>
    </row>
    <row r="411" spans="3:6">
      <c r="C411" s="212" t="s">
        <v>4299</v>
      </c>
      <c r="D411" s="191">
        <v>0</v>
      </c>
      <c r="E411" s="191">
        <v>7645084.6100000003</v>
      </c>
      <c r="F411" s="191">
        <v>0</v>
      </c>
    </row>
    <row r="412" spans="3:6">
      <c r="C412" s="213" t="s">
        <v>4298</v>
      </c>
      <c r="D412" s="191">
        <v>0</v>
      </c>
      <c r="E412" s="191">
        <v>7645084.6100000003</v>
      </c>
      <c r="F412" s="191">
        <v>0</v>
      </c>
    </row>
    <row r="413" spans="3:6">
      <c r="C413" s="213" t="s">
        <v>3582</v>
      </c>
      <c r="D413" s="191">
        <v>0</v>
      </c>
      <c r="E413" s="191">
        <v>0</v>
      </c>
      <c r="F413" s="191">
        <v>0</v>
      </c>
    </row>
    <row r="414" spans="3:6">
      <c r="C414" s="212" t="s">
        <v>3581</v>
      </c>
      <c r="D414" s="191">
        <v>0</v>
      </c>
      <c r="E414" s="191">
        <v>0</v>
      </c>
      <c r="F414" s="191">
        <v>0</v>
      </c>
    </row>
    <row r="415" spans="3:6">
      <c r="C415" s="213" t="s">
        <v>3580</v>
      </c>
      <c r="D415" s="191">
        <v>0</v>
      </c>
      <c r="E415" s="191">
        <v>0</v>
      </c>
      <c r="F415" s="191">
        <v>0</v>
      </c>
    </row>
    <row r="416" spans="3:6">
      <c r="C416" s="212" t="s">
        <v>3579</v>
      </c>
      <c r="D416" s="191">
        <v>0</v>
      </c>
      <c r="E416" s="191">
        <v>0</v>
      </c>
      <c r="F416" s="191">
        <v>0</v>
      </c>
    </row>
    <row r="417" spans="3:6">
      <c r="C417" s="213" t="s">
        <v>3578</v>
      </c>
      <c r="D417" s="191">
        <v>0</v>
      </c>
      <c r="E417" s="191">
        <v>0</v>
      </c>
      <c r="F417" s="191">
        <v>0</v>
      </c>
    </row>
    <row r="418" spans="3:6">
      <c r="C418" s="212" t="s">
        <v>3577</v>
      </c>
      <c r="D418" s="191">
        <v>0</v>
      </c>
      <c r="E418" s="191">
        <v>0</v>
      </c>
      <c r="F418" s="191">
        <v>0</v>
      </c>
    </row>
    <row r="419" spans="3:6">
      <c r="C419" s="213" t="s">
        <v>3576</v>
      </c>
      <c r="D419" s="191">
        <v>0</v>
      </c>
      <c r="E419" s="191">
        <v>0</v>
      </c>
      <c r="F419" s="191">
        <v>0</v>
      </c>
    </row>
    <row r="420" spans="3:6">
      <c r="C420" s="212" t="s">
        <v>328</v>
      </c>
      <c r="D420" s="191">
        <v>402104</v>
      </c>
      <c r="E420" s="191">
        <v>1712679</v>
      </c>
      <c r="F420" s="191">
        <v>0</v>
      </c>
    </row>
    <row r="421" spans="3:6">
      <c r="C421" s="213" t="s">
        <v>659</v>
      </c>
      <c r="D421" s="191">
        <v>402104</v>
      </c>
      <c r="E421" s="191">
        <v>1712679</v>
      </c>
      <c r="F421" s="191">
        <v>0</v>
      </c>
    </row>
    <row r="422" spans="3:6">
      <c r="C422" s="212" t="s">
        <v>4138</v>
      </c>
      <c r="D422" s="191">
        <v>68254708</v>
      </c>
      <c r="E422" s="191">
        <v>44655272.07</v>
      </c>
      <c r="F422" s="191">
        <v>43603453.480000004</v>
      </c>
    </row>
    <row r="423" spans="3:6">
      <c r="C423" s="213" t="s">
        <v>2570</v>
      </c>
      <c r="D423" s="191">
        <v>68254708</v>
      </c>
      <c r="E423" s="191">
        <v>44655272.07</v>
      </c>
      <c r="F423" s="191">
        <v>43603453.480000004</v>
      </c>
    </row>
    <row r="424" spans="3:6">
      <c r="C424" s="212" t="s">
        <v>2571</v>
      </c>
      <c r="D424" s="191">
        <v>17816413</v>
      </c>
      <c r="E424" s="191">
        <v>9844376</v>
      </c>
      <c r="F424" s="191">
        <v>9716259</v>
      </c>
    </row>
    <row r="425" spans="3:6">
      <c r="C425" s="213" t="s">
        <v>2572</v>
      </c>
      <c r="D425" s="191">
        <v>17816413</v>
      </c>
      <c r="E425" s="191">
        <v>9844376</v>
      </c>
      <c r="F425" s="191">
        <v>9716259</v>
      </c>
    </row>
    <row r="426" spans="3:6">
      <c r="C426" s="212" t="s">
        <v>329</v>
      </c>
      <c r="D426" s="191">
        <v>1504759</v>
      </c>
      <c r="E426" s="191">
        <v>5842439.4500000002</v>
      </c>
      <c r="F426" s="191">
        <v>980291.3</v>
      </c>
    </row>
    <row r="427" spans="3:6">
      <c r="C427" s="213" t="s">
        <v>660</v>
      </c>
      <c r="D427" s="191">
        <v>1504759</v>
      </c>
      <c r="E427" s="191">
        <v>5842439.4500000002</v>
      </c>
      <c r="F427" s="191">
        <v>980291.3</v>
      </c>
    </row>
    <row r="428" spans="3:6">
      <c r="C428" s="212" t="s">
        <v>1060</v>
      </c>
      <c r="D428" s="191">
        <v>33430878</v>
      </c>
      <c r="E428" s="191">
        <v>26152032.66</v>
      </c>
      <c r="F428" s="191">
        <v>26151017.84</v>
      </c>
    </row>
    <row r="429" spans="3:6">
      <c r="C429" s="213" t="s">
        <v>1061</v>
      </c>
      <c r="D429" s="191">
        <v>33430878</v>
      </c>
      <c r="E429" s="191">
        <v>26152032.66</v>
      </c>
      <c r="F429" s="191">
        <v>26151017.84</v>
      </c>
    </row>
    <row r="430" spans="3:6">
      <c r="C430" s="212" t="s">
        <v>3290</v>
      </c>
      <c r="D430" s="191">
        <v>0</v>
      </c>
      <c r="E430" s="191">
        <v>1757124.13</v>
      </c>
      <c r="F430" s="191">
        <v>1752640.8099999998</v>
      </c>
    </row>
    <row r="431" spans="3:6">
      <c r="C431" s="213" t="s">
        <v>3289</v>
      </c>
      <c r="D431" s="191">
        <v>0</v>
      </c>
      <c r="E431" s="191">
        <v>1757124.13</v>
      </c>
      <c r="F431" s="191">
        <v>1752640.8099999998</v>
      </c>
    </row>
    <row r="432" spans="3:6">
      <c r="C432" s="211" t="s">
        <v>282</v>
      </c>
      <c r="D432" s="199">
        <v>0</v>
      </c>
      <c r="E432" s="199">
        <v>46392165</v>
      </c>
      <c r="F432" s="199">
        <v>46392165</v>
      </c>
    </row>
    <row r="433" spans="3:6">
      <c r="C433" s="212" t="s">
        <v>3227</v>
      </c>
      <c r="D433" s="191">
        <v>0</v>
      </c>
      <c r="E433" s="191">
        <v>46392165</v>
      </c>
      <c r="F433" s="191">
        <v>46392165</v>
      </c>
    </row>
    <row r="434" spans="3:6">
      <c r="C434" s="213" t="s">
        <v>3226</v>
      </c>
      <c r="D434" s="191">
        <v>0</v>
      </c>
      <c r="E434" s="191">
        <v>46392165</v>
      </c>
      <c r="F434" s="191">
        <v>46392165</v>
      </c>
    </row>
    <row r="435" spans="3:6">
      <c r="C435" s="211" t="s">
        <v>297</v>
      </c>
      <c r="D435" s="199">
        <v>0</v>
      </c>
      <c r="E435" s="199">
        <v>133818557.59</v>
      </c>
      <c r="F435" s="199">
        <v>24508557.59</v>
      </c>
    </row>
    <row r="436" spans="3:6">
      <c r="C436" s="212" t="s">
        <v>3288</v>
      </c>
      <c r="D436" s="191">
        <v>0</v>
      </c>
      <c r="E436" s="191">
        <v>133818557.59</v>
      </c>
      <c r="F436" s="191">
        <v>24508557.59</v>
      </c>
    </row>
    <row r="437" spans="3:6">
      <c r="C437" s="213" t="s">
        <v>3287</v>
      </c>
      <c r="D437" s="191">
        <v>0</v>
      </c>
      <c r="E437" s="191">
        <v>133818557.59</v>
      </c>
      <c r="F437" s="191">
        <v>24508557.59</v>
      </c>
    </row>
    <row r="438" spans="3:6">
      <c r="C438" s="211" t="s">
        <v>283</v>
      </c>
      <c r="D438" s="199">
        <v>223684296</v>
      </c>
      <c r="E438" s="199">
        <v>230130018.47</v>
      </c>
      <c r="F438" s="199">
        <v>197580306.77000001</v>
      </c>
    </row>
    <row r="439" spans="3:6">
      <c r="C439" s="212" t="s">
        <v>323</v>
      </c>
      <c r="D439" s="191">
        <v>223684296</v>
      </c>
      <c r="E439" s="191">
        <v>230130018.47</v>
      </c>
      <c r="F439" s="191">
        <v>197580306.77000001</v>
      </c>
    </row>
    <row r="440" spans="3:6">
      <c r="C440" s="213" t="s">
        <v>4208</v>
      </c>
      <c r="D440" s="191">
        <v>223684296</v>
      </c>
      <c r="E440" s="191">
        <v>230130018.47</v>
      </c>
      <c r="F440" s="191">
        <v>197580306.77000001</v>
      </c>
    </row>
    <row r="441" spans="3:6">
      <c r="C441" s="210" t="s">
        <v>285</v>
      </c>
      <c r="D441" s="191">
        <v>948369693</v>
      </c>
      <c r="E441" s="191">
        <v>1135553002.8899999</v>
      </c>
      <c r="F441" s="191">
        <v>689447580.7299999</v>
      </c>
    </row>
    <row r="442" spans="3:6">
      <c r="C442" s="211" t="s">
        <v>280</v>
      </c>
      <c r="D442" s="199">
        <v>667576710</v>
      </c>
      <c r="E442" s="199">
        <v>568495402.86999989</v>
      </c>
      <c r="F442" s="199">
        <v>324814628.51999998</v>
      </c>
    </row>
    <row r="443" spans="3:6">
      <c r="C443" s="212" t="s">
        <v>4196</v>
      </c>
      <c r="D443" s="191">
        <v>0</v>
      </c>
      <c r="E443" s="191">
        <v>3069020.37</v>
      </c>
      <c r="F443" s="191">
        <v>0</v>
      </c>
    </row>
    <row r="444" spans="3:6">
      <c r="C444" s="213" t="s">
        <v>4195</v>
      </c>
      <c r="D444" s="191">
        <v>0</v>
      </c>
      <c r="E444" s="191">
        <v>3069020.37</v>
      </c>
      <c r="F444" s="191">
        <v>0</v>
      </c>
    </row>
    <row r="445" spans="3:6">
      <c r="C445" s="212" t="s">
        <v>4297</v>
      </c>
      <c r="D445" s="191">
        <v>0</v>
      </c>
      <c r="E445" s="191">
        <v>6136164</v>
      </c>
      <c r="F445" s="191">
        <v>1667407.56</v>
      </c>
    </row>
    <row r="446" spans="3:6">
      <c r="C446" s="213" t="s">
        <v>4296</v>
      </c>
      <c r="D446" s="191">
        <v>0</v>
      </c>
      <c r="E446" s="191">
        <v>6136164</v>
      </c>
      <c r="F446" s="191">
        <v>1667407.56</v>
      </c>
    </row>
    <row r="447" spans="3:6">
      <c r="C447" s="212" t="s">
        <v>330</v>
      </c>
      <c r="D447" s="191">
        <v>7441709</v>
      </c>
      <c r="E447" s="191">
        <v>8101561</v>
      </c>
      <c r="F447" s="191">
        <v>3619223.26</v>
      </c>
    </row>
    <row r="448" spans="3:6">
      <c r="C448" s="213" t="s">
        <v>661</v>
      </c>
      <c r="D448" s="191">
        <v>7441709</v>
      </c>
      <c r="E448" s="191">
        <v>8101561</v>
      </c>
      <c r="F448" s="191">
        <v>3619223.26</v>
      </c>
    </row>
    <row r="449" spans="3:6">
      <c r="C449" s="212" t="s">
        <v>4194</v>
      </c>
      <c r="D449" s="191">
        <v>0</v>
      </c>
      <c r="E449" s="191">
        <v>2533425.46</v>
      </c>
      <c r="F449" s="191">
        <v>0</v>
      </c>
    </row>
    <row r="450" spans="3:6">
      <c r="C450" s="213" t="s">
        <v>4193</v>
      </c>
      <c r="D450" s="191">
        <v>0</v>
      </c>
      <c r="E450" s="191">
        <v>2533425.46</v>
      </c>
      <c r="F450" s="191">
        <v>0</v>
      </c>
    </row>
    <row r="451" spans="3:6">
      <c r="C451" s="212" t="s">
        <v>4137</v>
      </c>
      <c r="D451" s="191">
        <v>15235193</v>
      </c>
      <c r="E451" s="191">
        <v>9086912</v>
      </c>
      <c r="F451" s="191">
        <v>8000000</v>
      </c>
    </row>
    <row r="452" spans="3:6">
      <c r="C452" s="213" t="s">
        <v>2573</v>
      </c>
      <c r="D452" s="191">
        <v>15235193</v>
      </c>
      <c r="E452" s="191">
        <v>9086912</v>
      </c>
      <c r="F452" s="191">
        <v>8000000</v>
      </c>
    </row>
    <row r="453" spans="3:6">
      <c r="C453" s="212" t="s">
        <v>4136</v>
      </c>
      <c r="D453" s="191">
        <v>10000000</v>
      </c>
      <c r="E453" s="191">
        <v>41513903.989999995</v>
      </c>
      <c r="F453" s="191">
        <v>20444449.75</v>
      </c>
    </row>
    <row r="454" spans="3:6">
      <c r="C454" s="213" t="s">
        <v>994</v>
      </c>
      <c r="D454" s="191">
        <v>10000000</v>
      </c>
      <c r="E454" s="191">
        <v>41513903.989999995</v>
      </c>
      <c r="F454" s="191">
        <v>20444449.75</v>
      </c>
    </row>
    <row r="455" spans="3:6">
      <c r="C455" s="212" t="s">
        <v>331</v>
      </c>
      <c r="D455" s="191">
        <v>11834423</v>
      </c>
      <c r="E455" s="191">
        <v>12391695</v>
      </c>
      <c r="F455" s="191">
        <v>12391693.619999999</v>
      </c>
    </row>
    <row r="456" spans="3:6">
      <c r="C456" s="213" t="s">
        <v>662</v>
      </c>
      <c r="D456" s="191">
        <v>11834423</v>
      </c>
      <c r="E456" s="191">
        <v>12391695</v>
      </c>
      <c r="F456" s="191">
        <v>12391693.619999999</v>
      </c>
    </row>
    <row r="457" spans="3:6">
      <c r="C457" s="212" t="s">
        <v>4135</v>
      </c>
      <c r="D457" s="191">
        <v>33937524</v>
      </c>
      <c r="E457" s="191">
        <v>57195302.689999998</v>
      </c>
      <c r="F457" s="191">
        <v>57195302.689999998</v>
      </c>
    </row>
    <row r="458" spans="3:6">
      <c r="C458" s="213" t="s">
        <v>2574</v>
      </c>
      <c r="D458" s="191">
        <v>33937524</v>
      </c>
      <c r="E458" s="191">
        <v>57195302.689999998</v>
      </c>
      <c r="F458" s="191">
        <v>57195302.689999998</v>
      </c>
    </row>
    <row r="459" spans="3:6">
      <c r="C459" s="212" t="s">
        <v>2687</v>
      </c>
      <c r="D459" s="191">
        <v>10000000</v>
      </c>
      <c r="E459" s="191">
        <v>16327302.9</v>
      </c>
      <c r="F459" s="191">
        <v>8550034.6899999995</v>
      </c>
    </row>
    <row r="460" spans="3:6">
      <c r="C460" s="213" t="s">
        <v>995</v>
      </c>
      <c r="D460" s="191">
        <v>10000000</v>
      </c>
      <c r="E460" s="191">
        <v>5384426.9000000004</v>
      </c>
      <c r="F460" s="191">
        <v>4007159.38</v>
      </c>
    </row>
    <row r="461" spans="3:6">
      <c r="C461" s="213" t="s">
        <v>3225</v>
      </c>
      <c r="D461" s="191">
        <v>0</v>
      </c>
      <c r="E461" s="191">
        <v>10942876</v>
      </c>
      <c r="F461" s="191">
        <v>4542875.3099999996</v>
      </c>
    </row>
    <row r="462" spans="3:6">
      <c r="C462" s="212" t="s">
        <v>4134</v>
      </c>
      <c r="D462" s="191">
        <v>28339230</v>
      </c>
      <c r="E462" s="191">
        <v>0</v>
      </c>
      <c r="F462" s="191">
        <v>0</v>
      </c>
    </row>
    <row r="463" spans="3:6">
      <c r="C463" s="213" t="s">
        <v>663</v>
      </c>
      <c r="D463" s="191">
        <v>28339230</v>
      </c>
      <c r="E463" s="191">
        <v>0</v>
      </c>
      <c r="F463" s="191">
        <v>0</v>
      </c>
    </row>
    <row r="464" spans="3:6">
      <c r="C464" s="212" t="s">
        <v>332</v>
      </c>
      <c r="D464" s="191">
        <v>21792574</v>
      </c>
      <c r="E464" s="191">
        <v>121792574</v>
      </c>
      <c r="F464" s="191">
        <v>4217527.25</v>
      </c>
    </row>
    <row r="465" spans="3:6">
      <c r="C465" s="213" t="s">
        <v>664</v>
      </c>
      <c r="D465" s="191">
        <v>21792574</v>
      </c>
      <c r="E465" s="191">
        <v>121792574</v>
      </c>
      <c r="F465" s="191">
        <v>4217527.25</v>
      </c>
    </row>
    <row r="466" spans="3:6">
      <c r="C466" s="212" t="s">
        <v>1147</v>
      </c>
      <c r="D466" s="191">
        <v>6606206</v>
      </c>
      <c r="E466" s="191">
        <v>0</v>
      </c>
      <c r="F466" s="191">
        <v>0</v>
      </c>
    </row>
    <row r="467" spans="3:6">
      <c r="C467" s="213" t="s">
        <v>1148</v>
      </c>
      <c r="D467" s="191">
        <v>6606206</v>
      </c>
      <c r="E467" s="191">
        <v>0</v>
      </c>
      <c r="F467" s="191">
        <v>0</v>
      </c>
    </row>
    <row r="468" spans="3:6">
      <c r="C468" s="212" t="s">
        <v>1149</v>
      </c>
      <c r="D468" s="191">
        <v>11116179</v>
      </c>
      <c r="E468" s="191">
        <v>1.37</v>
      </c>
      <c r="F468" s="191">
        <v>0</v>
      </c>
    </row>
    <row r="469" spans="3:6">
      <c r="C469" s="213" t="s">
        <v>1150</v>
      </c>
      <c r="D469" s="191">
        <v>11116179</v>
      </c>
      <c r="E469" s="191">
        <v>1.37</v>
      </c>
      <c r="F469" s="191">
        <v>0</v>
      </c>
    </row>
    <row r="470" spans="3:6">
      <c r="C470" s="212" t="s">
        <v>1151</v>
      </c>
      <c r="D470" s="191">
        <v>11116179</v>
      </c>
      <c r="E470" s="191">
        <v>1.37</v>
      </c>
      <c r="F470" s="191">
        <v>0</v>
      </c>
    </row>
    <row r="471" spans="3:6">
      <c r="C471" s="213" t="s">
        <v>1152</v>
      </c>
      <c r="D471" s="191">
        <v>11116179</v>
      </c>
      <c r="E471" s="191">
        <v>1.37</v>
      </c>
      <c r="F471" s="191">
        <v>0</v>
      </c>
    </row>
    <row r="472" spans="3:6">
      <c r="C472" s="212" t="s">
        <v>1153</v>
      </c>
      <c r="D472" s="191">
        <v>11116179</v>
      </c>
      <c r="E472" s="191">
        <v>1.37</v>
      </c>
      <c r="F472" s="191">
        <v>0</v>
      </c>
    </row>
    <row r="473" spans="3:6">
      <c r="C473" s="213" t="s">
        <v>1154</v>
      </c>
      <c r="D473" s="191">
        <v>11116179</v>
      </c>
      <c r="E473" s="191">
        <v>1.37</v>
      </c>
      <c r="F473" s="191">
        <v>0</v>
      </c>
    </row>
    <row r="474" spans="3:6">
      <c r="C474" s="212" t="s">
        <v>1155</v>
      </c>
      <c r="D474" s="191">
        <v>12403731</v>
      </c>
      <c r="E474" s="191">
        <v>5330742.71</v>
      </c>
      <c r="F474" s="191">
        <v>4591953.34</v>
      </c>
    </row>
    <row r="475" spans="3:6">
      <c r="C475" s="213" t="s">
        <v>1156</v>
      </c>
      <c r="D475" s="191">
        <v>12403731</v>
      </c>
      <c r="E475" s="191">
        <v>5330742.71</v>
      </c>
      <c r="F475" s="191">
        <v>4591953.34</v>
      </c>
    </row>
    <row r="476" spans="3:6">
      <c r="C476" s="212" t="s">
        <v>1157</v>
      </c>
      <c r="D476" s="191">
        <v>4628889</v>
      </c>
      <c r="E476" s="191">
        <v>1</v>
      </c>
      <c r="F476" s="191">
        <v>0</v>
      </c>
    </row>
    <row r="477" spans="3:6">
      <c r="C477" s="213" t="s">
        <v>1158</v>
      </c>
      <c r="D477" s="191">
        <v>4628889</v>
      </c>
      <c r="E477" s="191">
        <v>1</v>
      </c>
      <c r="F477" s="191">
        <v>0</v>
      </c>
    </row>
    <row r="478" spans="3:6">
      <c r="C478" s="212" t="s">
        <v>1159</v>
      </c>
      <c r="D478" s="191">
        <v>4628889</v>
      </c>
      <c r="E478" s="191">
        <v>1</v>
      </c>
      <c r="F478" s="191">
        <v>0</v>
      </c>
    </row>
    <row r="479" spans="3:6">
      <c r="C479" s="213" t="s">
        <v>1160</v>
      </c>
      <c r="D479" s="191">
        <v>4628889</v>
      </c>
      <c r="E479" s="191">
        <v>1</v>
      </c>
      <c r="F479" s="191">
        <v>0</v>
      </c>
    </row>
    <row r="480" spans="3:6">
      <c r="C480" s="212" t="s">
        <v>1161</v>
      </c>
      <c r="D480" s="191">
        <v>11116179</v>
      </c>
      <c r="E480" s="191">
        <v>0</v>
      </c>
      <c r="F480" s="191">
        <v>0</v>
      </c>
    </row>
    <row r="481" spans="3:6">
      <c r="C481" s="213" t="s">
        <v>1162</v>
      </c>
      <c r="D481" s="191">
        <v>11116179</v>
      </c>
      <c r="E481" s="191">
        <v>0</v>
      </c>
      <c r="F481" s="191">
        <v>0</v>
      </c>
    </row>
    <row r="482" spans="3:6">
      <c r="C482" s="212" t="s">
        <v>1163</v>
      </c>
      <c r="D482" s="191">
        <v>12403731</v>
      </c>
      <c r="E482" s="191">
        <v>1</v>
      </c>
      <c r="F482" s="191">
        <v>0</v>
      </c>
    </row>
    <row r="483" spans="3:6">
      <c r="C483" s="213" t="s">
        <v>1164</v>
      </c>
      <c r="D483" s="191">
        <v>12403731</v>
      </c>
      <c r="E483" s="191">
        <v>1</v>
      </c>
      <c r="F483" s="191">
        <v>0</v>
      </c>
    </row>
    <row r="484" spans="3:6">
      <c r="C484" s="212" t="s">
        <v>1404</v>
      </c>
      <c r="D484" s="191">
        <v>6779437</v>
      </c>
      <c r="E484" s="191">
        <v>1539962.66</v>
      </c>
      <c r="F484" s="191">
        <v>1539961.66</v>
      </c>
    </row>
    <row r="485" spans="3:6">
      <c r="C485" s="213" t="s">
        <v>1405</v>
      </c>
      <c r="D485" s="191">
        <v>6779437</v>
      </c>
      <c r="E485" s="191">
        <v>1539962.66</v>
      </c>
      <c r="F485" s="191">
        <v>1539961.66</v>
      </c>
    </row>
    <row r="486" spans="3:6">
      <c r="C486" s="212" t="s">
        <v>4133</v>
      </c>
      <c r="D486" s="191">
        <v>11289410</v>
      </c>
      <c r="E486" s="191">
        <v>2482056.9500000002</v>
      </c>
      <c r="F486" s="191">
        <v>2482056.9500000002</v>
      </c>
    </row>
    <row r="487" spans="3:6">
      <c r="C487" s="213" t="s">
        <v>1406</v>
      </c>
      <c r="D487" s="191">
        <v>11289410</v>
      </c>
      <c r="E487" s="191">
        <v>2482056.9500000002</v>
      </c>
      <c r="F487" s="191">
        <v>2482056.9500000002</v>
      </c>
    </row>
    <row r="488" spans="3:6">
      <c r="C488" s="212" t="s">
        <v>333</v>
      </c>
      <c r="D488" s="191">
        <v>12204671</v>
      </c>
      <c r="E488" s="191">
        <v>10000000</v>
      </c>
      <c r="F488" s="191">
        <v>10000000</v>
      </c>
    </row>
    <row r="489" spans="3:6">
      <c r="C489" s="213" t="s">
        <v>665</v>
      </c>
      <c r="D489" s="191">
        <v>12204671</v>
      </c>
      <c r="E489" s="191">
        <v>10000000</v>
      </c>
      <c r="F489" s="191">
        <v>10000000</v>
      </c>
    </row>
    <row r="490" spans="3:6">
      <c r="C490" s="212" t="s">
        <v>4132</v>
      </c>
      <c r="D490" s="191">
        <v>11289410</v>
      </c>
      <c r="E490" s="191">
        <v>2540105.94</v>
      </c>
      <c r="F490" s="191">
        <v>2540104.1800000002</v>
      </c>
    </row>
    <row r="491" spans="3:6">
      <c r="C491" s="213" t="s">
        <v>1407</v>
      </c>
      <c r="D491" s="191">
        <v>11289410</v>
      </c>
      <c r="E491" s="191">
        <v>2540105.94</v>
      </c>
      <c r="F491" s="191">
        <v>2540104.1800000002</v>
      </c>
    </row>
    <row r="492" spans="3:6">
      <c r="C492" s="212" t="s">
        <v>971</v>
      </c>
      <c r="D492" s="191">
        <v>10896287</v>
      </c>
      <c r="E492" s="191">
        <v>10896287</v>
      </c>
      <c r="F492" s="191">
        <v>0</v>
      </c>
    </row>
    <row r="493" spans="3:6">
      <c r="C493" s="213" t="s">
        <v>972</v>
      </c>
      <c r="D493" s="191">
        <v>10896287</v>
      </c>
      <c r="E493" s="191">
        <v>10896287</v>
      </c>
      <c r="F493" s="191">
        <v>0</v>
      </c>
    </row>
    <row r="494" spans="3:6">
      <c r="C494" s="212" t="s">
        <v>4131</v>
      </c>
      <c r="D494" s="191">
        <v>11289410</v>
      </c>
      <c r="E494" s="191">
        <v>2540104.94</v>
      </c>
      <c r="F494" s="191">
        <v>2540104.19</v>
      </c>
    </row>
    <row r="495" spans="3:6">
      <c r="C495" s="213" t="s">
        <v>1408</v>
      </c>
      <c r="D495" s="191">
        <v>11289410</v>
      </c>
      <c r="E495" s="191">
        <v>2540104.94</v>
      </c>
      <c r="F495" s="191">
        <v>2540104.19</v>
      </c>
    </row>
    <row r="496" spans="3:6">
      <c r="C496" s="212" t="s">
        <v>334</v>
      </c>
      <c r="D496" s="191">
        <v>14249504</v>
      </c>
      <c r="E496" s="191">
        <v>12801624</v>
      </c>
      <c r="F496" s="191">
        <v>12252867.970000001</v>
      </c>
    </row>
    <row r="497" spans="3:6">
      <c r="C497" s="213" t="s">
        <v>666</v>
      </c>
      <c r="D497" s="191">
        <v>14249504</v>
      </c>
      <c r="E497" s="191">
        <v>12801624</v>
      </c>
      <c r="F497" s="191">
        <v>12252867.970000001</v>
      </c>
    </row>
    <row r="498" spans="3:6">
      <c r="C498" s="212" t="s">
        <v>1409</v>
      </c>
      <c r="D498" s="191">
        <v>11289410</v>
      </c>
      <c r="E498" s="191">
        <v>2540104.94</v>
      </c>
      <c r="F498" s="191">
        <v>2540104.19</v>
      </c>
    </row>
    <row r="499" spans="3:6">
      <c r="C499" s="213" t="s">
        <v>1410</v>
      </c>
      <c r="D499" s="191">
        <v>11289410</v>
      </c>
      <c r="E499" s="191">
        <v>2540104.94</v>
      </c>
      <c r="F499" s="191">
        <v>2540104.19</v>
      </c>
    </row>
    <row r="500" spans="3:6">
      <c r="C500" s="212" t="s">
        <v>1411</v>
      </c>
      <c r="D500" s="191">
        <v>11289410</v>
      </c>
      <c r="E500" s="191">
        <v>2540104.9500000002</v>
      </c>
      <c r="F500" s="191">
        <v>2540104.19</v>
      </c>
    </row>
    <row r="501" spans="3:6">
      <c r="C501" s="213" t="s">
        <v>1412</v>
      </c>
      <c r="D501" s="191">
        <v>11289410</v>
      </c>
      <c r="E501" s="191">
        <v>2540104.9500000002</v>
      </c>
      <c r="F501" s="191">
        <v>2540104.19</v>
      </c>
    </row>
    <row r="502" spans="3:6">
      <c r="C502" s="212" t="s">
        <v>4130</v>
      </c>
      <c r="D502" s="191">
        <v>4802120</v>
      </c>
      <c r="E502" s="191">
        <v>1</v>
      </c>
      <c r="F502" s="191">
        <v>0</v>
      </c>
    </row>
    <row r="503" spans="3:6">
      <c r="C503" s="213" t="s">
        <v>1413</v>
      </c>
      <c r="D503" s="191">
        <v>4802120</v>
      </c>
      <c r="E503" s="191">
        <v>1</v>
      </c>
      <c r="F503" s="191">
        <v>0</v>
      </c>
    </row>
    <row r="504" spans="3:6">
      <c r="C504" s="212" t="s">
        <v>335</v>
      </c>
      <c r="D504" s="191">
        <v>10203084</v>
      </c>
      <c r="E504" s="191">
        <v>13007318.560000001</v>
      </c>
      <c r="F504" s="191">
        <v>13007318.15</v>
      </c>
    </row>
    <row r="505" spans="3:6">
      <c r="C505" s="213" t="s">
        <v>667</v>
      </c>
      <c r="D505" s="191">
        <v>10203084</v>
      </c>
      <c r="E505" s="191">
        <v>13007318.560000001</v>
      </c>
      <c r="F505" s="191">
        <v>13007318.15</v>
      </c>
    </row>
    <row r="506" spans="3:6">
      <c r="C506" s="212" t="s">
        <v>1414</v>
      </c>
      <c r="D506" s="191">
        <v>11289410</v>
      </c>
      <c r="E506" s="191">
        <v>2</v>
      </c>
      <c r="F506" s="191">
        <v>0</v>
      </c>
    </row>
    <row r="507" spans="3:6">
      <c r="C507" s="213" t="s">
        <v>1415</v>
      </c>
      <c r="D507" s="191">
        <v>11289410</v>
      </c>
      <c r="E507" s="191">
        <v>2</v>
      </c>
      <c r="F507" s="191">
        <v>0</v>
      </c>
    </row>
    <row r="508" spans="3:6">
      <c r="C508" s="212" t="s">
        <v>4129</v>
      </c>
      <c r="D508" s="191">
        <v>4802120</v>
      </c>
      <c r="E508" s="191">
        <v>2</v>
      </c>
      <c r="F508" s="191">
        <v>0</v>
      </c>
    </row>
    <row r="509" spans="3:6">
      <c r="C509" s="213" t="s">
        <v>1416</v>
      </c>
      <c r="D509" s="191">
        <v>4802120</v>
      </c>
      <c r="E509" s="191">
        <v>2</v>
      </c>
      <c r="F509" s="191">
        <v>0</v>
      </c>
    </row>
    <row r="510" spans="3:6">
      <c r="C510" s="212" t="s">
        <v>336</v>
      </c>
      <c r="D510" s="191">
        <v>32892022</v>
      </c>
      <c r="E510" s="191">
        <v>21148170.100000001</v>
      </c>
      <c r="F510" s="191">
        <v>7808968.0599999996</v>
      </c>
    </row>
    <row r="511" spans="3:6">
      <c r="C511" s="213" t="s">
        <v>668</v>
      </c>
      <c r="D511" s="191">
        <v>32892022</v>
      </c>
      <c r="E511" s="191">
        <v>21148170.100000001</v>
      </c>
      <c r="F511" s="191">
        <v>7808968.0599999996</v>
      </c>
    </row>
    <row r="512" spans="3:6">
      <c r="C512" s="212" t="s">
        <v>4128</v>
      </c>
      <c r="D512" s="191">
        <v>6779437</v>
      </c>
      <c r="E512" s="191">
        <v>184992.68</v>
      </c>
      <c r="F512" s="191">
        <v>0</v>
      </c>
    </row>
    <row r="513" spans="3:6">
      <c r="C513" s="213" t="s">
        <v>1417</v>
      </c>
      <c r="D513" s="191">
        <v>6779437</v>
      </c>
      <c r="E513" s="191">
        <v>184992.68</v>
      </c>
      <c r="F513" s="191">
        <v>0</v>
      </c>
    </row>
    <row r="514" spans="3:6">
      <c r="C514" s="212" t="s">
        <v>2150</v>
      </c>
      <c r="D514" s="191">
        <v>21792574</v>
      </c>
      <c r="E514" s="191">
        <v>12329448.560000001</v>
      </c>
      <c r="F514" s="191">
        <v>12329448.560000001</v>
      </c>
    </row>
    <row r="515" spans="3:6">
      <c r="C515" s="213" t="s">
        <v>2151</v>
      </c>
      <c r="D515" s="191">
        <v>21792574</v>
      </c>
      <c r="E515" s="191">
        <v>12329448.560000001</v>
      </c>
      <c r="F515" s="191">
        <v>12329448.560000001</v>
      </c>
    </row>
    <row r="516" spans="3:6">
      <c r="C516" s="212" t="s">
        <v>1418</v>
      </c>
      <c r="D516" s="191">
        <v>12576962</v>
      </c>
      <c r="E516" s="191">
        <v>1</v>
      </c>
      <c r="F516" s="191">
        <v>0</v>
      </c>
    </row>
    <row r="517" spans="3:6">
      <c r="C517" s="213" t="s">
        <v>1419</v>
      </c>
      <c r="D517" s="191">
        <v>12576962</v>
      </c>
      <c r="E517" s="191">
        <v>1</v>
      </c>
      <c r="F517" s="191">
        <v>0</v>
      </c>
    </row>
    <row r="518" spans="3:6">
      <c r="C518" s="212" t="s">
        <v>337</v>
      </c>
      <c r="D518" s="191">
        <v>56668645</v>
      </c>
      <c r="E518" s="191">
        <v>57912501.539999999</v>
      </c>
      <c r="F518" s="191">
        <v>57912351.140000001</v>
      </c>
    </row>
    <row r="519" spans="3:6">
      <c r="C519" s="213" t="s">
        <v>669</v>
      </c>
      <c r="D519" s="191">
        <v>56668645</v>
      </c>
      <c r="E519" s="191">
        <v>57912351.140000001</v>
      </c>
      <c r="F519" s="191">
        <v>57912351.140000001</v>
      </c>
    </row>
    <row r="520" spans="3:6">
      <c r="C520" s="213" t="s">
        <v>3710</v>
      </c>
      <c r="D520" s="191">
        <v>0</v>
      </c>
      <c r="E520" s="191">
        <v>150.4</v>
      </c>
      <c r="F520" s="191">
        <v>0</v>
      </c>
    </row>
    <row r="521" spans="3:6">
      <c r="C521" s="212" t="s">
        <v>338</v>
      </c>
      <c r="D521" s="191">
        <v>86721396</v>
      </c>
      <c r="E521" s="191">
        <v>20728403.579999998</v>
      </c>
      <c r="F521" s="191">
        <v>20728401.579999998</v>
      </c>
    </row>
    <row r="522" spans="3:6">
      <c r="C522" s="213" t="s">
        <v>670</v>
      </c>
      <c r="D522" s="191">
        <v>74143721</v>
      </c>
      <c r="E522" s="191">
        <v>2</v>
      </c>
      <c r="F522" s="191">
        <v>0</v>
      </c>
    </row>
    <row r="523" spans="3:6">
      <c r="C523" s="213" t="s">
        <v>671</v>
      </c>
      <c r="D523" s="191">
        <v>6797056</v>
      </c>
      <c r="E523" s="191">
        <v>6251910</v>
      </c>
      <c r="F523" s="191">
        <v>6251910</v>
      </c>
    </row>
    <row r="524" spans="3:6">
      <c r="C524" s="213" t="s">
        <v>2797</v>
      </c>
      <c r="D524" s="191">
        <v>5780619</v>
      </c>
      <c r="E524" s="191">
        <v>14476491.58</v>
      </c>
      <c r="F524" s="191">
        <v>14476491.58</v>
      </c>
    </row>
    <row r="525" spans="3:6">
      <c r="C525" s="212" t="s">
        <v>4127</v>
      </c>
      <c r="D525" s="191">
        <v>82008</v>
      </c>
      <c r="E525" s="191">
        <v>0</v>
      </c>
      <c r="F525" s="191">
        <v>0</v>
      </c>
    </row>
    <row r="526" spans="3:6">
      <c r="C526" s="213" t="s">
        <v>671</v>
      </c>
      <c r="D526" s="191">
        <v>82008</v>
      </c>
      <c r="E526" s="191">
        <v>0</v>
      </c>
      <c r="F526" s="191">
        <v>0</v>
      </c>
    </row>
    <row r="527" spans="3:6">
      <c r="C527" s="212" t="s">
        <v>339</v>
      </c>
      <c r="D527" s="191">
        <v>20216062</v>
      </c>
      <c r="E527" s="191">
        <v>5216062</v>
      </c>
      <c r="F527" s="191">
        <v>0</v>
      </c>
    </row>
    <row r="528" spans="3:6">
      <c r="C528" s="213" t="s">
        <v>672</v>
      </c>
      <c r="D528" s="191">
        <v>20216062</v>
      </c>
      <c r="E528" s="191">
        <v>5216062</v>
      </c>
      <c r="F528" s="191">
        <v>0</v>
      </c>
    </row>
    <row r="529" spans="3:6">
      <c r="C529" s="212" t="s">
        <v>4126</v>
      </c>
      <c r="D529" s="191">
        <v>7819574</v>
      </c>
      <c r="E529" s="191">
        <v>19574</v>
      </c>
      <c r="F529" s="191">
        <v>0</v>
      </c>
    </row>
    <row r="530" spans="3:6">
      <c r="C530" s="213" t="s">
        <v>673</v>
      </c>
      <c r="D530" s="191">
        <v>7819574</v>
      </c>
      <c r="E530" s="191">
        <v>19574</v>
      </c>
      <c r="F530" s="191">
        <v>0</v>
      </c>
    </row>
    <row r="531" spans="3:6">
      <c r="C531" s="212" t="s">
        <v>4125</v>
      </c>
      <c r="D531" s="191">
        <v>15458511</v>
      </c>
      <c r="E531" s="191">
        <v>3699744</v>
      </c>
      <c r="F531" s="191">
        <v>3699743</v>
      </c>
    </row>
    <row r="532" spans="3:6">
      <c r="C532" s="213" t="s">
        <v>674</v>
      </c>
      <c r="D532" s="191">
        <v>8857004</v>
      </c>
      <c r="E532" s="191">
        <v>3699743</v>
      </c>
      <c r="F532" s="191">
        <v>3699743</v>
      </c>
    </row>
    <row r="533" spans="3:6">
      <c r="C533" s="213" t="s">
        <v>2825</v>
      </c>
      <c r="D533" s="191">
        <v>6601507</v>
      </c>
      <c r="E533" s="191">
        <v>1</v>
      </c>
      <c r="F533" s="191">
        <v>0</v>
      </c>
    </row>
    <row r="534" spans="3:6">
      <c r="C534" s="212" t="s">
        <v>2826</v>
      </c>
      <c r="D534" s="191">
        <v>7473189</v>
      </c>
      <c r="E534" s="191">
        <v>3</v>
      </c>
      <c r="F534" s="191">
        <v>0</v>
      </c>
    </row>
    <row r="535" spans="3:6">
      <c r="C535" s="213" t="s">
        <v>2827</v>
      </c>
      <c r="D535" s="191">
        <v>7473189</v>
      </c>
      <c r="E535" s="191">
        <v>3</v>
      </c>
      <c r="F535" s="191">
        <v>0</v>
      </c>
    </row>
    <row r="536" spans="3:6">
      <c r="C536" s="212" t="s">
        <v>2828</v>
      </c>
      <c r="D536" s="191">
        <v>7477542</v>
      </c>
      <c r="E536" s="191">
        <v>2</v>
      </c>
      <c r="F536" s="191">
        <v>0</v>
      </c>
    </row>
    <row r="537" spans="3:6">
      <c r="C537" s="213" t="s">
        <v>2829</v>
      </c>
      <c r="D537" s="191">
        <v>7477542</v>
      </c>
      <c r="E537" s="191">
        <v>2</v>
      </c>
      <c r="F537" s="191">
        <v>0</v>
      </c>
    </row>
    <row r="538" spans="3:6">
      <c r="C538" s="212" t="s">
        <v>3709</v>
      </c>
      <c r="D538" s="191">
        <v>0</v>
      </c>
      <c r="E538" s="191">
        <v>4046547.86</v>
      </c>
      <c r="F538" s="191">
        <v>0</v>
      </c>
    </row>
    <row r="539" spans="3:6">
      <c r="C539" s="213" t="s">
        <v>3708</v>
      </c>
      <c r="D539" s="191">
        <v>0</v>
      </c>
      <c r="E539" s="191">
        <v>4046547.86</v>
      </c>
      <c r="F539" s="191">
        <v>0</v>
      </c>
    </row>
    <row r="540" spans="3:6">
      <c r="C540" s="212" t="s">
        <v>340</v>
      </c>
      <c r="D540" s="191">
        <v>15366806</v>
      </c>
      <c r="E540" s="191">
        <v>12952806</v>
      </c>
      <c r="F540" s="191">
        <v>12948211.52</v>
      </c>
    </row>
    <row r="541" spans="3:6">
      <c r="C541" s="213" t="s">
        <v>675</v>
      </c>
      <c r="D541" s="191">
        <v>15366806</v>
      </c>
      <c r="E541" s="191">
        <v>12952806</v>
      </c>
      <c r="F541" s="191">
        <v>12948211.52</v>
      </c>
    </row>
    <row r="542" spans="3:6">
      <c r="C542" s="212" t="s">
        <v>4124</v>
      </c>
      <c r="D542" s="191">
        <v>0</v>
      </c>
      <c r="E542" s="191">
        <v>0</v>
      </c>
      <c r="F542" s="191">
        <v>0</v>
      </c>
    </row>
    <row r="543" spans="3:6">
      <c r="C543" s="213" t="s">
        <v>3575</v>
      </c>
      <c r="D543" s="191">
        <v>0</v>
      </c>
      <c r="E543" s="191">
        <v>0</v>
      </c>
      <c r="F543" s="191">
        <v>0</v>
      </c>
    </row>
    <row r="544" spans="3:6">
      <c r="C544" s="212" t="s">
        <v>341</v>
      </c>
      <c r="D544" s="191">
        <v>9160677</v>
      </c>
      <c r="E544" s="191">
        <v>7632305</v>
      </c>
      <c r="F544" s="191">
        <v>7632305</v>
      </c>
    </row>
    <row r="545" spans="3:6">
      <c r="C545" s="213" t="s">
        <v>676</v>
      </c>
      <c r="D545" s="191">
        <v>9160677</v>
      </c>
      <c r="E545" s="191">
        <v>7632305</v>
      </c>
      <c r="F545" s="191">
        <v>7632305</v>
      </c>
    </row>
    <row r="546" spans="3:6">
      <c r="C546" s="212" t="s">
        <v>3574</v>
      </c>
      <c r="D546" s="191">
        <v>0</v>
      </c>
      <c r="E546" s="191">
        <v>0</v>
      </c>
      <c r="F546" s="191">
        <v>0</v>
      </c>
    </row>
    <row r="547" spans="3:6">
      <c r="C547" s="213" t="s">
        <v>3573</v>
      </c>
      <c r="D547" s="191">
        <v>0</v>
      </c>
      <c r="E547" s="191">
        <v>0</v>
      </c>
      <c r="F547" s="191">
        <v>0</v>
      </c>
    </row>
    <row r="548" spans="3:6">
      <c r="C548" s="212" t="s">
        <v>3572</v>
      </c>
      <c r="D548" s="191">
        <v>0</v>
      </c>
      <c r="E548" s="191">
        <v>0</v>
      </c>
      <c r="F548" s="191">
        <v>0</v>
      </c>
    </row>
    <row r="549" spans="3:6">
      <c r="C549" s="213" t="s">
        <v>3571</v>
      </c>
      <c r="D549" s="191">
        <v>0</v>
      </c>
      <c r="E549" s="191">
        <v>0</v>
      </c>
      <c r="F549" s="191">
        <v>0</v>
      </c>
    </row>
    <row r="550" spans="3:6">
      <c r="C550" s="212" t="s">
        <v>3570</v>
      </c>
      <c r="D550" s="191">
        <v>0</v>
      </c>
      <c r="E550" s="191">
        <v>0</v>
      </c>
      <c r="F550" s="191">
        <v>0</v>
      </c>
    </row>
    <row r="551" spans="3:6">
      <c r="C551" s="213" t="s">
        <v>3569</v>
      </c>
      <c r="D551" s="191">
        <v>0</v>
      </c>
      <c r="E551" s="191">
        <v>0</v>
      </c>
      <c r="F551" s="191">
        <v>0</v>
      </c>
    </row>
    <row r="552" spans="3:6">
      <c r="C552" s="212" t="s">
        <v>1062</v>
      </c>
      <c r="D552" s="191">
        <v>3343087</v>
      </c>
      <c r="E552" s="191">
        <v>0</v>
      </c>
      <c r="F552" s="191">
        <v>0</v>
      </c>
    </row>
    <row r="553" spans="3:6">
      <c r="C553" s="213" t="s">
        <v>1063</v>
      </c>
      <c r="D553" s="191">
        <v>3343087</v>
      </c>
      <c r="E553" s="191">
        <v>0</v>
      </c>
      <c r="F553" s="191">
        <v>0</v>
      </c>
    </row>
    <row r="554" spans="3:6">
      <c r="C554" s="212" t="s">
        <v>2748</v>
      </c>
      <c r="D554" s="191">
        <v>8357720</v>
      </c>
      <c r="E554" s="191">
        <v>20000000</v>
      </c>
      <c r="F554" s="191">
        <v>17890634.059999999</v>
      </c>
    </row>
    <row r="555" spans="3:6">
      <c r="C555" s="213" t="s">
        <v>2749</v>
      </c>
      <c r="D555" s="191">
        <v>8357720</v>
      </c>
      <c r="E555" s="191">
        <v>20000000</v>
      </c>
      <c r="F555" s="191">
        <v>17890634.059999999</v>
      </c>
    </row>
    <row r="556" spans="3:6">
      <c r="C556" s="212" t="s">
        <v>3707</v>
      </c>
      <c r="D556" s="191">
        <v>0</v>
      </c>
      <c r="E556" s="191">
        <v>12050501.359999999</v>
      </c>
      <c r="F556" s="191">
        <v>12050496.359999999</v>
      </c>
    </row>
    <row r="557" spans="3:6">
      <c r="C557" s="213" t="s">
        <v>3706</v>
      </c>
      <c r="D557" s="191">
        <v>0</v>
      </c>
      <c r="E557" s="191">
        <v>12050501.359999999</v>
      </c>
      <c r="F557" s="191">
        <v>12050496.359999999</v>
      </c>
    </row>
    <row r="558" spans="3:6">
      <c r="C558" s="212" t="s">
        <v>3094</v>
      </c>
      <c r="D558" s="191">
        <v>0</v>
      </c>
      <c r="E558" s="191">
        <v>15943994</v>
      </c>
      <c r="F558" s="191">
        <v>0</v>
      </c>
    </row>
    <row r="559" spans="3:6">
      <c r="C559" s="213" t="s">
        <v>3095</v>
      </c>
      <c r="D559" s="191">
        <v>0</v>
      </c>
      <c r="E559" s="191">
        <v>15943994</v>
      </c>
      <c r="F559" s="191">
        <v>0</v>
      </c>
    </row>
    <row r="560" spans="3:6">
      <c r="C560" s="212" t="s">
        <v>3096</v>
      </c>
      <c r="D560" s="191">
        <v>0</v>
      </c>
      <c r="E560" s="191">
        <v>6462001</v>
      </c>
      <c r="F560" s="191">
        <v>1693855.6</v>
      </c>
    </row>
    <row r="561" spans="3:6">
      <c r="C561" s="213" t="s">
        <v>3097</v>
      </c>
      <c r="D561" s="191">
        <v>0</v>
      </c>
      <c r="E561" s="191">
        <v>6462001</v>
      </c>
      <c r="F561" s="191">
        <v>1693855.6</v>
      </c>
    </row>
    <row r="562" spans="3:6">
      <c r="C562" s="212" t="s">
        <v>3098</v>
      </c>
      <c r="D562" s="191">
        <v>0</v>
      </c>
      <c r="E562" s="191">
        <v>9462000</v>
      </c>
      <c r="F562" s="191">
        <v>0</v>
      </c>
    </row>
    <row r="563" spans="3:6">
      <c r="C563" s="213" t="s">
        <v>3099</v>
      </c>
      <c r="D563" s="191">
        <v>0</v>
      </c>
      <c r="E563" s="191">
        <v>9462000</v>
      </c>
      <c r="F563" s="191">
        <v>0</v>
      </c>
    </row>
    <row r="564" spans="3:6">
      <c r="C564" s="212" t="s">
        <v>3100</v>
      </c>
      <c r="D564" s="191">
        <v>0</v>
      </c>
      <c r="E564" s="191">
        <v>14340059.02</v>
      </c>
      <c r="F564" s="191">
        <v>0</v>
      </c>
    </row>
    <row r="565" spans="3:6">
      <c r="C565" s="213" t="s">
        <v>3101</v>
      </c>
      <c r="D565" s="191">
        <v>0</v>
      </c>
      <c r="E565" s="191">
        <v>14340059.02</v>
      </c>
      <c r="F565" s="191">
        <v>0</v>
      </c>
    </row>
    <row r="566" spans="3:6">
      <c r="C566" s="211" t="s">
        <v>282</v>
      </c>
      <c r="D566" s="199">
        <v>18551684</v>
      </c>
      <c r="E566" s="199">
        <v>306692318.08999997</v>
      </c>
      <c r="F566" s="199">
        <v>146796952.13</v>
      </c>
    </row>
    <row r="567" spans="3:6">
      <c r="C567" s="212" t="s">
        <v>2830</v>
      </c>
      <c r="D567" s="191">
        <v>1372434</v>
      </c>
      <c r="E567" s="191">
        <v>6692318.0899999999</v>
      </c>
      <c r="F567" s="191">
        <v>4203214.12</v>
      </c>
    </row>
    <row r="568" spans="3:6">
      <c r="C568" s="213" t="s">
        <v>2511</v>
      </c>
      <c r="D568" s="191">
        <v>1372434</v>
      </c>
      <c r="E568" s="191">
        <v>6692318.0899999999</v>
      </c>
      <c r="F568" s="191">
        <v>4203214.12</v>
      </c>
    </row>
    <row r="569" spans="3:6">
      <c r="C569" s="212" t="s">
        <v>4123</v>
      </c>
      <c r="D569" s="191">
        <v>2874885</v>
      </c>
      <c r="E569" s="191">
        <v>0</v>
      </c>
      <c r="F569" s="191">
        <v>0</v>
      </c>
    </row>
    <row r="570" spans="3:6">
      <c r="C570" s="213" t="s">
        <v>2513</v>
      </c>
      <c r="D570" s="191">
        <v>2874885</v>
      </c>
      <c r="E570" s="191">
        <v>0</v>
      </c>
      <c r="F570" s="191">
        <v>0</v>
      </c>
    </row>
    <row r="571" spans="3:6">
      <c r="C571" s="212" t="s">
        <v>4122</v>
      </c>
      <c r="D571" s="191">
        <v>3641703</v>
      </c>
      <c r="E571" s="191">
        <v>0</v>
      </c>
      <c r="F571" s="191">
        <v>0</v>
      </c>
    </row>
    <row r="572" spans="3:6">
      <c r="C572" s="213" t="s">
        <v>2512</v>
      </c>
      <c r="D572" s="191">
        <v>3641703</v>
      </c>
      <c r="E572" s="191">
        <v>0</v>
      </c>
      <c r="F572" s="191">
        <v>0</v>
      </c>
    </row>
    <row r="573" spans="3:6">
      <c r="C573" s="212" t="s">
        <v>4121</v>
      </c>
      <c r="D573" s="191">
        <v>10662662</v>
      </c>
      <c r="E573" s="191">
        <v>0</v>
      </c>
      <c r="F573" s="191">
        <v>0</v>
      </c>
    </row>
    <row r="574" spans="3:6">
      <c r="C574" s="213" t="s">
        <v>2514</v>
      </c>
      <c r="D574" s="191">
        <v>10662662</v>
      </c>
      <c r="E574" s="191">
        <v>0</v>
      </c>
      <c r="F574" s="191">
        <v>0</v>
      </c>
    </row>
    <row r="575" spans="3:6">
      <c r="C575" s="212" t="s">
        <v>338</v>
      </c>
      <c r="D575" s="191">
        <v>0</v>
      </c>
      <c r="E575" s="191">
        <v>0</v>
      </c>
      <c r="F575" s="191">
        <v>0</v>
      </c>
    </row>
    <row r="576" spans="3:6">
      <c r="C576" s="213" t="s">
        <v>670</v>
      </c>
      <c r="D576" s="191">
        <v>0</v>
      </c>
      <c r="E576" s="191">
        <v>0</v>
      </c>
      <c r="F576" s="191">
        <v>0</v>
      </c>
    </row>
    <row r="577" spans="3:6">
      <c r="C577" s="212" t="s">
        <v>3132</v>
      </c>
      <c r="D577" s="191">
        <v>0</v>
      </c>
      <c r="E577" s="191">
        <v>300000000</v>
      </c>
      <c r="F577" s="191">
        <v>142593738.00999999</v>
      </c>
    </row>
    <row r="578" spans="3:6">
      <c r="C578" s="213" t="s">
        <v>3133</v>
      </c>
      <c r="D578" s="191">
        <v>0</v>
      </c>
      <c r="E578" s="191">
        <v>300000000</v>
      </c>
      <c r="F578" s="191">
        <v>142593738.00999999</v>
      </c>
    </row>
    <row r="579" spans="3:6">
      <c r="C579" s="211" t="s">
        <v>297</v>
      </c>
      <c r="D579" s="199">
        <v>0</v>
      </c>
      <c r="E579" s="199">
        <v>2.78</v>
      </c>
      <c r="F579" s="199">
        <v>0</v>
      </c>
    </row>
    <row r="580" spans="3:6">
      <c r="C580" s="212" t="s">
        <v>3286</v>
      </c>
      <c r="D580" s="191">
        <v>0</v>
      </c>
      <c r="E580" s="191">
        <v>2.78</v>
      </c>
      <c r="F580" s="191">
        <v>0</v>
      </c>
    </row>
    <row r="581" spans="3:6">
      <c r="C581" s="213" t="s">
        <v>3285</v>
      </c>
      <c r="D581" s="191">
        <v>0</v>
      </c>
      <c r="E581" s="191">
        <v>2.78</v>
      </c>
      <c r="F581" s="191">
        <v>0</v>
      </c>
    </row>
    <row r="582" spans="3:6">
      <c r="C582" s="211" t="s">
        <v>283</v>
      </c>
      <c r="D582" s="199">
        <v>262241299</v>
      </c>
      <c r="E582" s="199">
        <v>260365279.14999998</v>
      </c>
      <c r="F582" s="199">
        <v>217836000.07999995</v>
      </c>
    </row>
    <row r="583" spans="3:6">
      <c r="C583" s="212" t="s">
        <v>323</v>
      </c>
      <c r="D583" s="191">
        <v>262241299</v>
      </c>
      <c r="E583" s="191">
        <v>260365279.14999998</v>
      </c>
      <c r="F583" s="191">
        <v>217836000.07999995</v>
      </c>
    </row>
    <row r="584" spans="3:6">
      <c r="C584" s="213" t="s">
        <v>4208</v>
      </c>
      <c r="D584" s="191">
        <v>262241299</v>
      </c>
      <c r="E584" s="191">
        <v>260365279.14999998</v>
      </c>
      <c r="F584" s="191">
        <v>217836000.07999995</v>
      </c>
    </row>
    <row r="585" spans="3:6">
      <c r="C585" s="210" t="s">
        <v>342</v>
      </c>
      <c r="D585" s="191">
        <v>1970776375</v>
      </c>
      <c r="E585" s="191">
        <v>1601796304.9900005</v>
      </c>
      <c r="F585" s="191">
        <v>1271339409.3500001</v>
      </c>
    </row>
    <row r="586" spans="3:6">
      <c r="C586" s="211" t="s">
        <v>280</v>
      </c>
      <c r="D586" s="199">
        <v>1970776375</v>
      </c>
      <c r="E586" s="199">
        <v>1601796304.9900005</v>
      </c>
      <c r="F586" s="199">
        <v>1271339409.3500001</v>
      </c>
    </row>
    <row r="587" spans="3:6">
      <c r="C587" s="212" t="s">
        <v>2688</v>
      </c>
      <c r="D587" s="191">
        <v>1250000000</v>
      </c>
      <c r="E587" s="191">
        <v>900000000</v>
      </c>
      <c r="F587" s="191">
        <v>690920385.20000005</v>
      </c>
    </row>
    <row r="588" spans="3:6">
      <c r="C588" s="213" t="s">
        <v>677</v>
      </c>
      <c r="D588" s="191">
        <v>1250000000</v>
      </c>
      <c r="E588" s="191">
        <v>900000000</v>
      </c>
      <c r="F588" s="191">
        <v>690920385.20000005</v>
      </c>
    </row>
    <row r="589" spans="3:6">
      <c r="C589" s="212" t="s">
        <v>996</v>
      </c>
      <c r="D589" s="191">
        <v>70393227</v>
      </c>
      <c r="E589" s="191">
        <v>1</v>
      </c>
      <c r="F589" s="191">
        <v>0</v>
      </c>
    </row>
    <row r="590" spans="3:6">
      <c r="C590" s="213" t="s">
        <v>997</v>
      </c>
      <c r="D590" s="191">
        <v>70393227</v>
      </c>
      <c r="E590" s="191">
        <v>1</v>
      </c>
      <c r="F590" s="191">
        <v>0</v>
      </c>
    </row>
    <row r="591" spans="3:6">
      <c r="C591" s="212" t="s">
        <v>3705</v>
      </c>
      <c r="D591" s="191">
        <v>0</v>
      </c>
      <c r="E591" s="191">
        <v>46000852.869999997</v>
      </c>
      <c r="F591" s="191">
        <v>36800682.289999999</v>
      </c>
    </row>
    <row r="592" spans="3:6">
      <c r="C592" s="213" t="s">
        <v>3704</v>
      </c>
      <c r="D592" s="191">
        <v>0</v>
      </c>
      <c r="E592" s="191">
        <v>46000852.869999997</v>
      </c>
      <c r="F592" s="191">
        <v>36800682.289999999</v>
      </c>
    </row>
    <row r="593" spans="3:6">
      <c r="C593" s="212" t="s">
        <v>1165</v>
      </c>
      <c r="D593" s="191">
        <v>12403731</v>
      </c>
      <c r="E593" s="191">
        <v>9618193.7100000009</v>
      </c>
      <c r="F593" s="191">
        <v>7197497.5800000001</v>
      </c>
    </row>
    <row r="594" spans="3:6">
      <c r="C594" s="213" t="s">
        <v>1166</v>
      </c>
      <c r="D594" s="191">
        <v>12403731</v>
      </c>
      <c r="E594" s="191">
        <v>9618193.7100000009</v>
      </c>
      <c r="F594" s="191">
        <v>7197497.5800000001</v>
      </c>
    </row>
    <row r="595" spans="3:6">
      <c r="C595" s="212" t="s">
        <v>4120</v>
      </c>
      <c r="D595" s="191">
        <v>33243422</v>
      </c>
      <c r="E595" s="191">
        <v>642200</v>
      </c>
      <c r="F595" s="191">
        <v>642198</v>
      </c>
    </row>
    <row r="596" spans="3:6">
      <c r="C596" s="213" t="s">
        <v>2575</v>
      </c>
      <c r="D596" s="191">
        <v>33243422</v>
      </c>
      <c r="E596" s="191">
        <v>642200</v>
      </c>
      <c r="F596" s="191">
        <v>642198</v>
      </c>
    </row>
    <row r="597" spans="3:6">
      <c r="C597" s="212" t="s">
        <v>1167</v>
      </c>
      <c r="D597" s="191">
        <v>6606206</v>
      </c>
      <c r="E597" s="191">
        <v>4401507.47</v>
      </c>
      <c r="F597" s="191">
        <v>3611507.25</v>
      </c>
    </row>
    <row r="598" spans="3:6">
      <c r="C598" s="213" t="s">
        <v>1168</v>
      </c>
      <c r="D598" s="191">
        <v>6606206</v>
      </c>
      <c r="E598" s="191">
        <v>4401507.47</v>
      </c>
      <c r="F598" s="191">
        <v>3611507.25</v>
      </c>
    </row>
    <row r="599" spans="3:6">
      <c r="C599" s="212" t="s">
        <v>1169</v>
      </c>
      <c r="D599" s="191">
        <v>11116179</v>
      </c>
      <c r="E599" s="191">
        <v>9726656.3699999992</v>
      </c>
      <c r="F599" s="191">
        <v>7178041.8600000003</v>
      </c>
    </row>
    <row r="600" spans="3:6">
      <c r="C600" s="213" t="s">
        <v>1170</v>
      </c>
      <c r="D600" s="191">
        <v>11116179</v>
      </c>
      <c r="E600" s="191">
        <v>9726656.3699999992</v>
      </c>
      <c r="F600" s="191">
        <v>7178041.8600000003</v>
      </c>
    </row>
    <row r="601" spans="3:6">
      <c r="C601" s="212" t="s">
        <v>4119</v>
      </c>
      <c r="D601" s="191">
        <v>62324114</v>
      </c>
      <c r="E601" s="191">
        <v>57907123.740000002</v>
      </c>
      <c r="F601" s="191">
        <v>57907120.410000004</v>
      </c>
    </row>
    <row r="602" spans="3:6">
      <c r="C602" s="213" t="s">
        <v>2576</v>
      </c>
      <c r="D602" s="191">
        <v>62324114</v>
      </c>
      <c r="E602" s="191">
        <v>57907123.740000002</v>
      </c>
      <c r="F602" s="191">
        <v>57907120.410000004</v>
      </c>
    </row>
    <row r="603" spans="3:6">
      <c r="C603" s="212" t="s">
        <v>1171</v>
      </c>
      <c r="D603" s="191">
        <v>6606206</v>
      </c>
      <c r="E603" s="191">
        <v>1.83</v>
      </c>
      <c r="F603" s="191">
        <v>0</v>
      </c>
    </row>
    <row r="604" spans="3:6">
      <c r="C604" s="213" t="s">
        <v>1172</v>
      </c>
      <c r="D604" s="191">
        <v>6606206</v>
      </c>
      <c r="E604" s="191">
        <v>1.83</v>
      </c>
      <c r="F604" s="191">
        <v>0</v>
      </c>
    </row>
    <row r="605" spans="3:6">
      <c r="C605" s="212" t="s">
        <v>343</v>
      </c>
      <c r="D605" s="191">
        <v>18028485</v>
      </c>
      <c r="E605" s="191">
        <v>130011520.78</v>
      </c>
      <c r="F605" s="191">
        <v>97501545.870000005</v>
      </c>
    </row>
    <row r="606" spans="3:6">
      <c r="C606" s="213" t="s">
        <v>678</v>
      </c>
      <c r="D606" s="191">
        <v>18028485</v>
      </c>
      <c r="E606" s="191">
        <v>130011520.78</v>
      </c>
      <c r="F606" s="191">
        <v>97501545.870000005</v>
      </c>
    </row>
    <row r="607" spans="3:6">
      <c r="C607" s="212" t="s">
        <v>4118</v>
      </c>
      <c r="D607" s="191">
        <v>17933797</v>
      </c>
      <c r="E607" s="191">
        <v>17012305</v>
      </c>
      <c r="F607" s="191">
        <v>16991163.899999999</v>
      </c>
    </row>
    <row r="608" spans="3:6">
      <c r="C608" s="213" t="s">
        <v>2577</v>
      </c>
      <c r="D608" s="191">
        <v>17933797</v>
      </c>
      <c r="E608" s="191">
        <v>17012305</v>
      </c>
      <c r="F608" s="191">
        <v>16991163.899999999</v>
      </c>
    </row>
    <row r="609" spans="3:6">
      <c r="C609" s="212" t="s">
        <v>2578</v>
      </c>
      <c r="D609" s="191">
        <v>27747236</v>
      </c>
      <c r="E609" s="191">
        <v>16086407</v>
      </c>
      <c r="F609" s="191">
        <v>16071031.4</v>
      </c>
    </row>
    <row r="610" spans="3:6">
      <c r="C610" s="213" t="s">
        <v>2579</v>
      </c>
      <c r="D610" s="191">
        <v>27747236</v>
      </c>
      <c r="E610" s="191">
        <v>16086407</v>
      </c>
      <c r="F610" s="191">
        <v>16071031.4</v>
      </c>
    </row>
    <row r="611" spans="3:6">
      <c r="C611" s="212" t="s">
        <v>344</v>
      </c>
      <c r="D611" s="191">
        <v>7086485</v>
      </c>
      <c r="E611" s="191">
        <v>24175849.18</v>
      </c>
      <c r="F611" s="191">
        <v>24175848.18</v>
      </c>
    </row>
    <row r="612" spans="3:6">
      <c r="C612" s="213" t="s">
        <v>679</v>
      </c>
      <c r="D612" s="191">
        <v>7086485</v>
      </c>
      <c r="E612" s="191">
        <v>24175849.18</v>
      </c>
      <c r="F612" s="191">
        <v>24175848.18</v>
      </c>
    </row>
    <row r="613" spans="3:6">
      <c r="C613" s="212" t="s">
        <v>3134</v>
      </c>
      <c r="D613" s="191">
        <v>0</v>
      </c>
      <c r="E613" s="191">
        <v>28643450.190000001</v>
      </c>
      <c r="F613" s="191">
        <v>25648801.609999999</v>
      </c>
    </row>
    <row r="614" spans="3:6">
      <c r="C614" s="213" t="s">
        <v>3135</v>
      </c>
      <c r="D614" s="191">
        <v>0</v>
      </c>
      <c r="E614" s="191">
        <v>28643450.190000001</v>
      </c>
      <c r="F614" s="191">
        <v>25648801.609999999</v>
      </c>
    </row>
    <row r="615" spans="3:6">
      <c r="C615" s="212" t="s">
        <v>3136</v>
      </c>
      <c r="D615" s="191">
        <v>0</v>
      </c>
      <c r="E615" s="191">
        <v>31568362.420000002</v>
      </c>
      <c r="F615" s="191">
        <v>31568353.82</v>
      </c>
    </row>
    <row r="616" spans="3:6">
      <c r="C616" s="213" t="s">
        <v>3137</v>
      </c>
      <c r="D616" s="191">
        <v>0</v>
      </c>
      <c r="E616" s="191">
        <v>31568362.420000002</v>
      </c>
      <c r="F616" s="191">
        <v>31568353.82</v>
      </c>
    </row>
    <row r="617" spans="3:6">
      <c r="C617" s="212" t="s">
        <v>2152</v>
      </c>
      <c r="D617" s="191">
        <v>6779437</v>
      </c>
      <c r="E617" s="191">
        <v>5939322.54</v>
      </c>
      <c r="F617" s="191">
        <v>3939322.31</v>
      </c>
    </row>
    <row r="618" spans="3:6">
      <c r="C618" s="213" t="s">
        <v>2153</v>
      </c>
      <c r="D618" s="191">
        <v>6779437</v>
      </c>
      <c r="E618" s="191">
        <v>5939322.54</v>
      </c>
      <c r="F618" s="191">
        <v>3939322.31</v>
      </c>
    </row>
    <row r="619" spans="3:6">
      <c r="C619" s="212" t="s">
        <v>2154</v>
      </c>
      <c r="D619" s="191">
        <v>4802120</v>
      </c>
      <c r="E619" s="191">
        <v>2602816.0299999998</v>
      </c>
      <c r="F619" s="191">
        <v>2602779.4</v>
      </c>
    </row>
    <row r="620" spans="3:6">
      <c r="C620" s="213" t="s">
        <v>2155</v>
      </c>
      <c r="D620" s="191">
        <v>4802120</v>
      </c>
      <c r="E620" s="191">
        <v>2602816.0299999998</v>
      </c>
      <c r="F620" s="191">
        <v>2602779.4</v>
      </c>
    </row>
    <row r="621" spans="3:6">
      <c r="C621" s="212" t="s">
        <v>2156</v>
      </c>
      <c r="D621" s="191">
        <v>6779437</v>
      </c>
      <c r="E621" s="191">
        <v>1564304.51</v>
      </c>
      <c r="F621" s="191">
        <v>1564303.51</v>
      </c>
    </row>
    <row r="622" spans="3:6">
      <c r="C622" s="213" t="s">
        <v>2157</v>
      </c>
      <c r="D622" s="191">
        <v>6779437</v>
      </c>
      <c r="E622" s="191">
        <v>1564304.51</v>
      </c>
      <c r="F622" s="191">
        <v>1564303.51</v>
      </c>
    </row>
    <row r="623" spans="3:6">
      <c r="C623" s="212" t="s">
        <v>345</v>
      </c>
      <c r="D623" s="191">
        <v>2111081</v>
      </c>
      <c r="E623" s="191">
        <v>14158455.380000001</v>
      </c>
      <c r="F623" s="191">
        <v>14157909.08</v>
      </c>
    </row>
    <row r="624" spans="3:6">
      <c r="C624" s="213" t="s">
        <v>680</v>
      </c>
      <c r="D624" s="191">
        <v>2111081</v>
      </c>
      <c r="E624" s="191">
        <v>14158455.380000001</v>
      </c>
      <c r="F624" s="191">
        <v>14157909.08</v>
      </c>
    </row>
    <row r="625" spans="3:6">
      <c r="C625" s="212" t="s">
        <v>2831</v>
      </c>
      <c r="D625" s="191">
        <v>3694504</v>
      </c>
      <c r="E625" s="191">
        <v>16067.2</v>
      </c>
      <c r="F625" s="191">
        <v>0</v>
      </c>
    </row>
    <row r="626" spans="3:6">
      <c r="C626" s="213" t="s">
        <v>2832</v>
      </c>
      <c r="D626" s="191">
        <v>3694504</v>
      </c>
      <c r="E626" s="191">
        <v>16067.2</v>
      </c>
      <c r="F626" s="191">
        <v>0</v>
      </c>
    </row>
    <row r="627" spans="3:6">
      <c r="C627" s="212" t="s">
        <v>1064</v>
      </c>
      <c r="D627" s="191">
        <v>27066154</v>
      </c>
      <c r="E627" s="191">
        <v>75656032.200000003</v>
      </c>
      <c r="F627" s="191">
        <v>75656030.030000001</v>
      </c>
    </row>
    <row r="628" spans="3:6">
      <c r="C628" s="213" t="s">
        <v>1065</v>
      </c>
      <c r="D628" s="191">
        <v>27066154</v>
      </c>
      <c r="E628" s="191">
        <v>75656032.200000003</v>
      </c>
      <c r="F628" s="191">
        <v>75656030.030000001</v>
      </c>
    </row>
    <row r="629" spans="3:6">
      <c r="C629" s="212" t="s">
        <v>3568</v>
      </c>
      <c r="D629" s="191">
        <v>0</v>
      </c>
      <c r="E629" s="191">
        <v>0</v>
      </c>
      <c r="F629" s="191">
        <v>0</v>
      </c>
    </row>
    <row r="630" spans="3:6">
      <c r="C630" s="213" t="s">
        <v>3567</v>
      </c>
      <c r="D630" s="191">
        <v>0</v>
      </c>
      <c r="E630" s="191">
        <v>0</v>
      </c>
      <c r="F630" s="191">
        <v>0</v>
      </c>
    </row>
    <row r="631" spans="3:6">
      <c r="C631" s="212" t="s">
        <v>3566</v>
      </c>
      <c r="D631" s="191">
        <v>0</v>
      </c>
      <c r="E631" s="191">
        <v>0</v>
      </c>
      <c r="F631" s="191">
        <v>0</v>
      </c>
    </row>
    <row r="632" spans="3:6">
      <c r="C632" s="213" t="s">
        <v>3565</v>
      </c>
      <c r="D632" s="191">
        <v>0</v>
      </c>
      <c r="E632" s="191">
        <v>0</v>
      </c>
      <c r="F632" s="191">
        <v>0</v>
      </c>
    </row>
    <row r="633" spans="3:6">
      <c r="C633" s="212" t="s">
        <v>3564</v>
      </c>
      <c r="D633" s="191">
        <v>0</v>
      </c>
      <c r="E633" s="191">
        <v>0</v>
      </c>
      <c r="F633" s="191">
        <v>0</v>
      </c>
    </row>
    <row r="634" spans="3:6">
      <c r="C634" s="213" t="s">
        <v>3563</v>
      </c>
      <c r="D634" s="191">
        <v>0</v>
      </c>
      <c r="E634" s="191">
        <v>0</v>
      </c>
      <c r="F634" s="191">
        <v>0</v>
      </c>
    </row>
    <row r="635" spans="3:6">
      <c r="C635" s="212" t="s">
        <v>3562</v>
      </c>
      <c r="D635" s="191">
        <v>0</v>
      </c>
      <c r="E635" s="191">
        <v>0</v>
      </c>
      <c r="F635" s="191">
        <v>0</v>
      </c>
    </row>
    <row r="636" spans="3:6">
      <c r="C636" s="213" t="s">
        <v>3561</v>
      </c>
      <c r="D636" s="191">
        <v>0</v>
      </c>
      <c r="E636" s="191">
        <v>0</v>
      </c>
      <c r="F636" s="191">
        <v>0</v>
      </c>
    </row>
    <row r="637" spans="3:6">
      <c r="C637" s="212" t="s">
        <v>3560</v>
      </c>
      <c r="D637" s="191">
        <v>0</v>
      </c>
      <c r="E637" s="191">
        <v>0</v>
      </c>
      <c r="F637" s="191">
        <v>0</v>
      </c>
    </row>
    <row r="638" spans="3:6">
      <c r="C638" s="213" t="s">
        <v>3559</v>
      </c>
      <c r="D638" s="191">
        <v>0</v>
      </c>
      <c r="E638" s="191">
        <v>0</v>
      </c>
      <c r="F638" s="191">
        <v>0</v>
      </c>
    </row>
    <row r="639" spans="3:6">
      <c r="C639" s="212" t="s">
        <v>346</v>
      </c>
      <c r="D639" s="191">
        <v>396054554</v>
      </c>
      <c r="E639" s="191">
        <v>226064875.56999999</v>
      </c>
      <c r="F639" s="191">
        <v>157204887.65000001</v>
      </c>
    </row>
    <row r="640" spans="3:6">
      <c r="C640" s="213" t="s">
        <v>681</v>
      </c>
      <c r="D640" s="191">
        <v>396054554</v>
      </c>
      <c r="E640" s="191">
        <v>226064875.56999999</v>
      </c>
      <c r="F640" s="191">
        <v>157204887.65000001</v>
      </c>
    </row>
    <row r="641" spans="3:6">
      <c r="C641" s="210" t="s">
        <v>286</v>
      </c>
      <c r="D641" s="191">
        <v>3157458149</v>
      </c>
      <c r="E641" s="191">
        <v>3746697908.0899997</v>
      </c>
      <c r="F641" s="191">
        <v>3135996449.9399996</v>
      </c>
    </row>
    <row r="642" spans="3:6">
      <c r="C642" s="211" t="s">
        <v>280</v>
      </c>
      <c r="D642" s="199">
        <v>2839965997</v>
      </c>
      <c r="E642" s="199">
        <v>3260258322.5899997</v>
      </c>
      <c r="F642" s="199">
        <v>2788138175.1499996</v>
      </c>
    </row>
    <row r="643" spans="3:6">
      <c r="C643" s="212" t="s">
        <v>2798</v>
      </c>
      <c r="D643" s="191">
        <v>17837386</v>
      </c>
      <c r="E643" s="191">
        <v>2</v>
      </c>
      <c r="F643" s="191">
        <v>0</v>
      </c>
    </row>
    <row r="644" spans="3:6">
      <c r="C644" s="213" t="s">
        <v>2580</v>
      </c>
      <c r="D644" s="191">
        <v>17837386</v>
      </c>
      <c r="E644" s="191">
        <v>2</v>
      </c>
      <c r="F644" s="191">
        <v>0</v>
      </c>
    </row>
    <row r="645" spans="3:6">
      <c r="C645" s="212" t="s">
        <v>2833</v>
      </c>
      <c r="D645" s="191">
        <v>10740698</v>
      </c>
      <c r="E645" s="191">
        <v>2</v>
      </c>
      <c r="F645" s="191">
        <v>0</v>
      </c>
    </row>
    <row r="646" spans="3:6">
      <c r="C646" s="213" t="s">
        <v>2834</v>
      </c>
      <c r="D646" s="191">
        <v>10740698</v>
      </c>
      <c r="E646" s="191">
        <v>2</v>
      </c>
      <c r="F646" s="191">
        <v>0</v>
      </c>
    </row>
    <row r="647" spans="3:6">
      <c r="C647" s="212" t="s">
        <v>4117</v>
      </c>
      <c r="D647" s="191">
        <v>11035275</v>
      </c>
      <c r="E647" s="191">
        <v>0.56000000000000005</v>
      </c>
      <c r="F647" s="191">
        <v>0</v>
      </c>
    </row>
    <row r="648" spans="3:6">
      <c r="C648" s="213" t="s">
        <v>1173</v>
      </c>
      <c r="D648" s="191">
        <v>11035275</v>
      </c>
      <c r="E648" s="191">
        <v>0.56000000000000005</v>
      </c>
      <c r="F648" s="191">
        <v>0</v>
      </c>
    </row>
    <row r="649" spans="3:6">
      <c r="C649" s="212" t="s">
        <v>347</v>
      </c>
      <c r="D649" s="191">
        <v>8038270</v>
      </c>
      <c r="E649" s="191">
        <v>36360059.850000001</v>
      </c>
      <c r="F649" s="191">
        <v>32370103.829999998</v>
      </c>
    </row>
    <row r="650" spans="3:6">
      <c r="C650" s="213" t="s">
        <v>682</v>
      </c>
      <c r="D650" s="191">
        <v>8038270</v>
      </c>
      <c r="E650" s="191">
        <v>36360059.850000001</v>
      </c>
      <c r="F650" s="191">
        <v>32370103.829999998</v>
      </c>
    </row>
    <row r="651" spans="3:6">
      <c r="C651" s="212" t="s">
        <v>1174</v>
      </c>
      <c r="D651" s="191">
        <v>4595200</v>
      </c>
      <c r="E651" s="191">
        <v>1.93</v>
      </c>
      <c r="F651" s="191">
        <v>0</v>
      </c>
    </row>
    <row r="652" spans="3:6">
      <c r="C652" s="213" t="s">
        <v>1175</v>
      </c>
      <c r="D652" s="191">
        <v>4595200</v>
      </c>
      <c r="E652" s="191">
        <v>1.93</v>
      </c>
      <c r="F652" s="191">
        <v>0</v>
      </c>
    </row>
    <row r="653" spans="3:6">
      <c r="C653" s="212" t="s">
        <v>4116</v>
      </c>
      <c r="D653" s="191">
        <v>12313456</v>
      </c>
      <c r="E653" s="191">
        <v>1.42</v>
      </c>
      <c r="F653" s="191">
        <v>0</v>
      </c>
    </row>
    <row r="654" spans="3:6">
      <c r="C654" s="213" t="s">
        <v>1176</v>
      </c>
      <c r="D654" s="191">
        <v>12313456</v>
      </c>
      <c r="E654" s="191">
        <v>1.42</v>
      </c>
      <c r="F654" s="191">
        <v>0</v>
      </c>
    </row>
    <row r="655" spans="3:6">
      <c r="C655" s="212" t="s">
        <v>348</v>
      </c>
      <c r="D655" s="191">
        <v>14208763</v>
      </c>
      <c r="E655" s="191">
        <v>14208763</v>
      </c>
      <c r="F655" s="191">
        <v>0</v>
      </c>
    </row>
    <row r="656" spans="3:6">
      <c r="C656" s="213" t="s">
        <v>683</v>
      </c>
      <c r="D656" s="191">
        <v>14208763</v>
      </c>
      <c r="E656" s="191">
        <v>14208763</v>
      </c>
      <c r="F656" s="191">
        <v>0</v>
      </c>
    </row>
    <row r="657" spans="3:6">
      <c r="C657" s="212" t="s">
        <v>4096</v>
      </c>
      <c r="D657" s="191">
        <v>11951551</v>
      </c>
      <c r="E657" s="191">
        <v>2212500</v>
      </c>
      <c r="F657" s="191">
        <v>2212500</v>
      </c>
    </row>
    <row r="658" spans="3:6">
      <c r="C658" s="213" t="s">
        <v>684</v>
      </c>
      <c r="D658" s="191">
        <v>11951551</v>
      </c>
      <c r="E658" s="191">
        <v>2212500</v>
      </c>
      <c r="F658" s="191">
        <v>2212500</v>
      </c>
    </row>
    <row r="659" spans="3:6">
      <c r="C659" s="212" t="s">
        <v>2689</v>
      </c>
      <c r="D659" s="191">
        <v>7102971</v>
      </c>
      <c r="E659" s="191">
        <v>24712829.260000002</v>
      </c>
      <c r="F659" s="191">
        <v>24712828.690000001</v>
      </c>
    </row>
    <row r="660" spans="3:6">
      <c r="C660" s="213" t="s">
        <v>998</v>
      </c>
      <c r="D660" s="191">
        <v>7102971</v>
      </c>
      <c r="E660" s="191">
        <v>24712829.260000002</v>
      </c>
      <c r="F660" s="191">
        <v>24712828.690000001</v>
      </c>
    </row>
    <row r="661" spans="3:6">
      <c r="C661" s="212" t="s">
        <v>349</v>
      </c>
      <c r="D661" s="191">
        <v>54508365</v>
      </c>
      <c r="E661" s="191">
        <v>34160147.009999998</v>
      </c>
      <c r="F661" s="191">
        <v>31068875.010000002</v>
      </c>
    </row>
    <row r="662" spans="3:6">
      <c r="C662" s="213" t="s">
        <v>685</v>
      </c>
      <c r="D662" s="191">
        <v>54508365</v>
      </c>
      <c r="E662" s="191">
        <v>34160147.009999998</v>
      </c>
      <c r="F662" s="191">
        <v>31068875.010000002</v>
      </c>
    </row>
    <row r="663" spans="3:6">
      <c r="C663" s="212" t="s">
        <v>2799</v>
      </c>
      <c r="D663" s="191">
        <v>17078119</v>
      </c>
      <c r="E663" s="191">
        <v>1</v>
      </c>
      <c r="F663" s="191">
        <v>0</v>
      </c>
    </row>
    <row r="664" spans="3:6">
      <c r="C664" s="213" t="s">
        <v>2583</v>
      </c>
      <c r="D664" s="191">
        <v>17078119</v>
      </c>
      <c r="E664" s="191">
        <v>1</v>
      </c>
      <c r="F664" s="191">
        <v>0</v>
      </c>
    </row>
    <row r="665" spans="3:6">
      <c r="C665" s="212" t="s">
        <v>350</v>
      </c>
      <c r="D665" s="191">
        <v>37399895</v>
      </c>
      <c r="E665" s="191">
        <v>107492141.34999999</v>
      </c>
      <c r="F665" s="191">
        <v>7600029.2000000002</v>
      </c>
    </row>
    <row r="666" spans="3:6">
      <c r="C666" s="213" t="s">
        <v>686</v>
      </c>
      <c r="D666" s="191">
        <v>37399895</v>
      </c>
      <c r="E666" s="191">
        <v>107492141.34999999</v>
      </c>
      <c r="F666" s="191">
        <v>7600029.2000000002</v>
      </c>
    </row>
    <row r="667" spans="3:6">
      <c r="C667" s="212" t="s">
        <v>4097</v>
      </c>
      <c r="D667" s="191">
        <v>29578279</v>
      </c>
      <c r="E667" s="191">
        <v>3</v>
      </c>
      <c r="F667" s="191">
        <v>0</v>
      </c>
    </row>
    <row r="668" spans="3:6">
      <c r="C668" s="213" t="s">
        <v>2580</v>
      </c>
      <c r="D668" s="191">
        <v>29578279</v>
      </c>
      <c r="E668" s="191">
        <v>3</v>
      </c>
      <c r="F668" s="191">
        <v>0</v>
      </c>
    </row>
    <row r="669" spans="3:6">
      <c r="C669" s="212" t="s">
        <v>351</v>
      </c>
      <c r="D669" s="191">
        <v>11859548</v>
      </c>
      <c r="E669" s="191">
        <v>20605680.740000002</v>
      </c>
      <c r="F669" s="191">
        <v>4605680.74</v>
      </c>
    </row>
    <row r="670" spans="3:6">
      <c r="C670" s="213" t="s">
        <v>687</v>
      </c>
      <c r="D670" s="191">
        <v>11859548</v>
      </c>
      <c r="E670" s="191">
        <v>20605680.740000002</v>
      </c>
      <c r="F670" s="191">
        <v>4605680.74</v>
      </c>
    </row>
    <row r="671" spans="3:6">
      <c r="C671" s="212" t="s">
        <v>2581</v>
      </c>
      <c r="D671" s="191">
        <v>67561129</v>
      </c>
      <c r="E671" s="191">
        <v>49602452</v>
      </c>
      <c r="F671" s="191">
        <v>40000000</v>
      </c>
    </row>
    <row r="672" spans="3:6">
      <c r="C672" s="213" t="s">
        <v>2582</v>
      </c>
      <c r="D672" s="191">
        <v>62629959</v>
      </c>
      <c r="E672" s="191">
        <v>49602450</v>
      </c>
      <c r="F672" s="191">
        <v>40000000</v>
      </c>
    </row>
    <row r="673" spans="3:6">
      <c r="C673" s="213" t="s">
        <v>2835</v>
      </c>
      <c r="D673" s="191">
        <v>4931170</v>
      </c>
      <c r="E673" s="191">
        <v>2</v>
      </c>
      <c r="F673" s="191">
        <v>0</v>
      </c>
    </row>
    <row r="674" spans="3:6">
      <c r="C674" s="212" t="s">
        <v>2750</v>
      </c>
      <c r="D674" s="191">
        <v>60671173</v>
      </c>
      <c r="E674" s="191">
        <v>76792141</v>
      </c>
      <c r="F674" s="191">
        <v>76792112.439999998</v>
      </c>
    </row>
    <row r="675" spans="3:6">
      <c r="C675" s="213" t="s">
        <v>2751</v>
      </c>
      <c r="D675" s="191">
        <v>60671173</v>
      </c>
      <c r="E675" s="191">
        <v>76792141</v>
      </c>
      <c r="F675" s="191">
        <v>76792112.439999998</v>
      </c>
    </row>
    <row r="676" spans="3:6">
      <c r="C676" s="212" t="s">
        <v>1838</v>
      </c>
      <c r="D676" s="191">
        <v>12486882</v>
      </c>
      <c r="E676" s="191">
        <v>0</v>
      </c>
      <c r="F676" s="191">
        <v>0</v>
      </c>
    </row>
    <row r="677" spans="3:6">
      <c r="C677" s="213" t="s">
        <v>1839</v>
      </c>
      <c r="D677" s="191">
        <v>12486882</v>
      </c>
      <c r="E677" s="191">
        <v>0</v>
      </c>
      <c r="F677" s="191">
        <v>0</v>
      </c>
    </row>
    <row r="678" spans="3:6">
      <c r="C678" s="212" t="s">
        <v>4115</v>
      </c>
      <c r="D678" s="191">
        <v>3043403</v>
      </c>
      <c r="E678" s="191">
        <v>2856054</v>
      </c>
      <c r="F678" s="191">
        <v>0</v>
      </c>
    </row>
    <row r="679" spans="3:6">
      <c r="C679" s="213" t="s">
        <v>2836</v>
      </c>
      <c r="D679" s="191">
        <v>3043403</v>
      </c>
      <c r="E679" s="191">
        <v>2856054</v>
      </c>
      <c r="F679" s="191">
        <v>0</v>
      </c>
    </row>
    <row r="680" spans="3:6">
      <c r="C680" s="212" t="s">
        <v>1840</v>
      </c>
      <c r="D680" s="191">
        <v>11208701</v>
      </c>
      <c r="E680" s="191">
        <v>6345551.0300000003</v>
      </c>
      <c r="F680" s="191">
        <v>5575450.1900000004</v>
      </c>
    </row>
    <row r="681" spans="3:6">
      <c r="C681" s="213" t="s">
        <v>1841</v>
      </c>
      <c r="D681" s="191">
        <v>11208701</v>
      </c>
      <c r="E681" s="191">
        <v>6345551.0300000003</v>
      </c>
      <c r="F681" s="191">
        <v>5575450.1900000004</v>
      </c>
    </row>
    <row r="682" spans="3:6">
      <c r="C682" s="212" t="s">
        <v>1842</v>
      </c>
      <c r="D682" s="191">
        <v>11208701</v>
      </c>
      <c r="E682" s="191">
        <v>5575551.0300000003</v>
      </c>
      <c r="F682" s="191">
        <v>5575450.1900000004</v>
      </c>
    </row>
    <row r="683" spans="3:6">
      <c r="C683" s="213" t="s">
        <v>1843</v>
      </c>
      <c r="D683" s="191">
        <v>11208701</v>
      </c>
      <c r="E683" s="191">
        <v>5575551.0300000003</v>
      </c>
      <c r="F683" s="191">
        <v>5575450.1900000004</v>
      </c>
    </row>
    <row r="684" spans="3:6">
      <c r="C684" s="212" t="s">
        <v>2690</v>
      </c>
      <c r="D684" s="191">
        <v>11208701</v>
      </c>
      <c r="E684" s="191">
        <v>5575415.7599999998</v>
      </c>
      <c r="F684" s="191">
        <v>5575415.7599999998</v>
      </c>
    </row>
    <row r="685" spans="3:6">
      <c r="C685" s="213" t="s">
        <v>1844</v>
      </c>
      <c r="D685" s="191">
        <v>11208701</v>
      </c>
      <c r="E685" s="191">
        <v>5575415.7599999998</v>
      </c>
      <c r="F685" s="191">
        <v>5575415.7599999998</v>
      </c>
    </row>
    <row r="686" spans="3:6">
      <c r="C686" s="212" t="s">
        <v>1845</v>
      </c>
      <c r="D686" s="191">
        <v>6731551</v>
      </c>
      <c r="E686" s="191">
        <v>3749440.43</v>
      </c>
      <c r="F686" s="191">
        <v>3318607.81</v>
      </c>
    </row>
    <row r="687" spans="3:6">
      <c r="C687" s="213" t="s">
        <v>1846</v>
      </c>
      <c r="D687" s="191">
        <v>6731551</v>
      </c>
      <c r="E687" s="191">
        <v>3749440.43</v>
      </c>
      <c r="F687" s="191">
        <v>3318607.81</v>
      </c>
    </row>
    <row r="688" spans="3:6">
      <c r="C688" s="212" t="s">
        <v>1847</v>
      </c>
      <c r="D688" s="191">
        <v>4768626</v>
      </c>
      <c r="E688" s="191">
        <v>1088835</v>
      </c>
      <c r="F688" s="191">
        <v>1088833.44</v>
      </c>
    </row>
    <row r="689" spans="3:6">
      <c r="C689" s="213" t="s">
        <v>1848</v>
      </c>
      <c r="D689" s="191">
        <v>4768626</v>
      </c>
      <c r="E689" s="191">
        <v>1088835</v>
      </c>
      <c r="F689" s="191">
        <v>1088833.44</v>
      </c>
    </row>
    <row r="690" spans="3:6">
      <c r="C690" s="212" t="s">
        <v>1849</v>
      </c>
      <c r="D690" s="191">
        <v>4768626</v>
      </c>
      <c r="E690" s="191">
        <v>1088835</v>
      </c>
      <c r="F690" s="191">
        <v>1088833.45</v>
      </c>
    </row>
    <row r="691" spans="3:6">
      <c r="C691" s="213" t="s">
        <v>1850</v>
      </c>
      <c r="D691" s="191">
        <v>4768626</v>
      </c>
      <c r="E691" s="191">
        <v>1088835</v>
      </c>
      <c r="F691" s="191">
        <v>1088833.45</v>
      </c>
    </row>
    <row r="692" spans="3:6">
      <c r="C692" s="212" t="s">
        <v>4114</v>
      </c>
      <c r="D692" s="191">
        <v>11208701</v>
      </c>
      <c r="E692" s="191">
        <v>9672812.6300000008</v>
      </c>
      <c r="F692" s="191">
        <v>2506068</v>
      </c>
    </row>
    <row r="693" spans="3:6">
      <c r="C693" s="213" t="s">
        <v>1851</v>
      </c>
      <c r="D693" s="191">
        <v>11208701</v>
      </c>
      <c r="E693" s="191">
        <v>9672812.6300000008</v>
      </c>
      <c r="F693" s="191">
        <v>2506068</v>
      </c>
    </row>
    <row r="694" spans="3:6">
      <c r="C694" s="212" t="s">
        <v>352</v>
      </c>
      <c r="D694" s="191">
        <v>2763625</v>
      </c>
      <c r="E694" s="191">
        <v>111332980.61</v>
      </c>
      <c r="F694" s="191">
        <v>94137107.989999995</v>
      </c>
    </row>
    <row r="695" spans="3:6">
      <c r="C695" s="213" t="s">
        <v>688</v>
      </c>
      <c r="D695" s="191">
        <v>2763625</v>
      </c>
      <c r="E695" s="191">
        <v>111332980.61</v>
      </c>
      <c r="F695" s="191">
        <v>94137107.989999995</v>
      </c>
    </row>
    <row r="696" spans="3:6">
      <c r="C696" s="212" t="s">
        <v>1852</v>
      </c>
      <c r="D696" s="191">
        <v>11208701</v>
      </c>
      <c r="E696" s="191">
        <v>2506069</v>
      </c>
      <c r="F696" s="191">
        <v>2506067.9900000002</v>
      </c>
    </row>
    <row r="697" spans="3:6">
      <c r="C697" s="213" t="s">
        <v>1853</v>
      </c>
      <c r="D697" s="191">
        <v>11208701</v>
      </c>
      <c r="E697" s="191">
        <v>2506069</v>
      </c>
      <c r="F697" s="191">
        <v>2506067.9900000002</v>
      </c>
    </row>
    <row r="698" spans="3:6">
      <c r="C698" s="212" t="s">
        <v>1854</v>
      </c>
      <c r="D698" s="191">
        <v>6731551</v>
      </c>
      <c r="E698" s="191">
        <v>1519416</v>
      </c>
      <c r="F698" s="191">
        <v>1519414.04</v>
      </c>
    </row>
    <row r="699" spans="3:6">
      <c r="C699" s="213" t="s">
        <v>1855</v>
      </c>
      <c r="D699" s="191">
        <v>6731551</v>
      </c>
      <c r="E699" s="191">
        <v>1519416</v>
      </c>
      <c r="F699" s="191">
        <v>1519414.04</v>
      </c>
    </row>
    <row r="700" spans="3:6">
      <c r="C700" s="212" t="s">
        <v>4113</v>
      </c>
      <c r="D700" s="191">
        <v>6731551</v>
      </c>
      <c r="E700" s="191">
        <v>1519416</v>
      </c>
      <c r="F700" s="191">
        <v>1519414.04</v>
      </c>
    </row>
    <row r="701" spans="3:6">
      <c r="C701" s="213" t="s">
        <v>1856</v>
      </c>
      <c r="D701" s="191">
        <v>6731551</v>
      </c>
      <c r="E701" s="191">
        <v>1519416</v>
      </c>
      <c r="F701" s="191">
        <v>1519414.04</v>
      </c>
    </row>
    <row r="702" spans="3:6">
      <c r="C702" s="212" t="s">
        <v>999</v>
      </c>
      <c r="D702" s="191">
        <v>9944159</v>
      </c>
      <c r="E702" s="191">
        <v>33797176.43</v>
      </c>
      <c r="F702" s="191">
        <v>33797175.43</v>
      </c>
    </row>
    <row r="703" spans="3:6">
      <c r="C703" s="213" t="s">
        <v>1000</v>
      </c>
      <c r="D703" s="191">
        <v>9944159</v>
      </c>
      <c r="E703" s="191">
        <v>33797176.43</v>
      </c>
      <c r="F703" s="191">
        <v>33797175.43</v>
      </c>
    </row>
    <row r="704" spans="3:6">
      <c r="C704" s="212" t="s">
        <v>2691</v>
      </c>
      <c r="D704" s="191">
        <v>12486882</v>
      </c>
      <c r="E704" s="191">
        <v>2884429</v>
      </c>
      <c r="F704" s="191">
        <v>2884427.29</v>
      </c>
    </row>
    <row r="705" spans="3:6">
      <c r="C705" s="213" t="s">
        <v>1857</v>
      </c>
      <c r="D705" s="191">
        <v>12486882</v>
      </c>
      <c r="E705" s="191">
        <v>2884429</v>
      </c>
      <c r="F705" s="191">
        <v>2884427.29</v>
      </c>
    </row>
    <row r="706" spans="3:6">
      <c r="C706" s="212" t="s">
        <v>1858</v>
      </c>
      <c r="D706" s="191">
        <v>11208701</v>
      </c>
      <c r="E706" s="191">
        <v>2437448.94</v>
      </c>
      <c r="F706" s="191">
        <v>2437448.94</v>
      </c>
    </row>
    <row r="707" spans="3:6">
      <c r="C707" s="213" t="s">
        <v>1859</v>
      </c>
      <c r="D707" s="191">
        <v>11208701</v>
      </c>
      <c r="E707" s="191">
        <v>2437448.94</v>
      </c>
      <c r="F707" s="191">
        <v>2437448.94</v>
      </c>
    </row>
    <row r="708" spans="3:6">
      <c r="C708" s="212" t="s">
        <v>1860</v>
      </c>
      <c r="D708" s="191">
        <v>6731551</v>
      </c>
      <c r="E708" s="191">
        <v>0</v>
      </c>
      <c r="F708" s="191">
        <v>0</v>
      </c>
    </row>
    <row r="709" spans="3:6">
      <c r="C709" s="213" t="s">
        <v>1861</v>
      </c>
      <c r="D709" s="191">
        <v>6731551</v>
      </c>
      <c r="E709" s="191">
        <v>0</v>
      </c>
      <c r="F709" s="191">
        <v>0</v>
      </c>
    </row>
    <row r="710" spans="3:6">
      <c r="C710" s="212" t="s">
        <v>4112</v>
      </c>
      <c r="D710" s="191">
        <v>3754097</v>
      </c>
      <c r="E710" s="191">
        <v>3524141</v>
      </c>
      <c r="F710" s="191">
        <v>0</v>
      </c>
    </row>
    <row r="711" spans="3:6">
      <c r="C711" s="213" t="s">
        <v>2837</v>
      </c>
      <c r="D711" s="191">
        <v>3754097</v>
      </c>
      <c r="E711" s="191">
        <v>3524141</v>
      </c>
      <c r="F711" s="191">
        <v>0</v>
      </c>
    </row>
    <row r="712" spans="3:6">
      <c r="C712" s="212" t="s">
        <v>1862</v>
      </c>
      <c r="D712" s="191">
        <v>6731551</v>
      </c>
      <c r="E712" s="191">
        <v>1</v>
      </c>
      <c r="F712" s="191">
        <v>0</v>
      </c>
    </row>
    <row r="713" spans="3:6">
      <c r="C713" s="213" t="s">
        <v>1863</v>
      </c>
      <c r="D713" s="191">
        <v>6731551</v>
      </c>
      <c r="E713" s="191">
        <v>1</v>
      </c>
      <c r="F713" s="191">
        <v>0</v>
      </c>
    </row>
    <row r="714" spans="3:6">
      <c r="C714" s="212" t="s">
        <v>4111</v>
      </c>
      <c r="D714" s="191">
        <v>6731551</v>
      </c>
      <c r="E714" s="191">
        <v>1</v>
      </c>
      <c r="F714" s="191">
        <v>0</v>
      </c>
    </row>
    <row r="715" spans="3:6">
      <c r="C715" s="213" t="s">
        <v>1864</v>
      </c>
      <c r="D715" s="191">
        <v>6731551</v>
      </c>
      <c r="E715" s="191">
        <v>1</v>
      </c>
      <c r="F715" s="191">
        <v>0</v>
      </c>
    </row>
    <row r="716" spans="3:6">
      <c r="C716" s="212" t="s">
        <v>1001</v>
      </c>
      <c r="D716" s="191">
        <v>17047130</v>
      </c>
      <c r="E716" s="191">
        <v>0</v>
      </c>
      <c r="F716" s="191">
        <v>0</v>
      </c>
    </row>
    <row r="717" spans="3:6">
      <c r="C717" s="213" t="s">
        <v>1002</v>
      </c>
      <c r="D717" s="191">
        <v>17047130</v>
      </c>
      <c r="E717" s="191">
        <v>0</v>
      </c>
      <c r="F717" s="191">
        <v>0</v>
      </c>
    </row>
    <row r="718" spans="3:6">
      <c r="C718" s="212" t="s">
        <v>1865</v>
      </c>
      <c r="D718" s="191">
        <v>21746580</v>
      </c>
      <c r="E718" s="191">
        <v>1</v>
      </c>
      <c r="F718" s="191">
        <v>0</v>
      </c>
    </row>
    <row r="719" spans="3:6">
      <c r="C719" s="213" t="s">
        <v>1866</v>
      </c>
      <c r="D719" s="191">
        <v>21746580</v>
      </c>
      <c r="E719" s="191">
        <v>1</v>
      </c>
      <c r="F719" s="191">
        <v>0</v>
      </c>
    </row>
    <row r="720" spans="3:6">
      <c r="C720" s="212" t="s">
        <v>4110</v>
      </c>
      <c r="D720" s="191">
        <v>25327139</v>
      </c>
      <c r="E720" s="191">
        <v>1</v>
      </c>
      <c r="F720" s="191">
        <v>0</v>
      </c>
    </row>
    <row r="721" spans="3:6">
      <c r="C721" s="213" t="s">
        <v>2583</v>
      </c>
      <c r="D721" s="191">
        <v>25327139</v>
      </c>
      <c r="E721" s="191">
        <v>1</v>
      </c>
      <c r="F721" s="191">
        <v>0</v>
      </c>
    </row>
    <row r="722" spans="3:6">
      <c r="C722" s="212" t="s">
        <v>1867</v>
      </c>
      <c r="D722" s="191">
        <v>11208701</v>
      </c>
      <c r="E722" s="191">
        <v>2413074</v>
      </c>
      <c r="F722" s="191">
        <v>2413072.25</v>
      </c>
    </row>
    <row r="723" spans="3:6">
      <c r="C723" s="213" t="s">
        <v>1868</v>
      </c>
      <c r="D723" s="191">
        <v>11208701</v>
      </c>
      <c r="E723" s="191">
        <v>2413074</v>
      </c>
      <c r="F723" s="191">
        <v>2413072.25</v>
      </c>
    </row>
    <row r="724" spans="3:6">
      <c r="C724" s="212" t="s">
        <v>4109</v>
      </c>
      <c r="D724" s="191">
        <v>73882266</v>
      </c>
      <c r="E724" s="191">
        <v>0</v>
      </c>
      <c r="F724" s="191">
        <v>0</v>
      </c>
    </row>
    <row r="725" spans="3:6">
      <c r="C725" s="213" t="s">
        <v>2580</v>
      </c>
      <c r="D725" s="191">
        <v>73882266</v>
      </c>
      <c r="E725" s="191">
        <v>0</v>
      </c>
      <c r="F725" s="191">
        <v>0</v>
      </c>
    </row>
    <row r="726" spans="3:6">
      <c r="C726" s="212" t="s">
        <v>1869</v>
      </c>
      <c r="D726" s="191">
        <v>6731551</v>
      </c>
      <c r="E726" s="191">
        <v>1559025</v>
      </c>
      <c r="F726" s="191">
        <v>1559023.52</v>
      </c>
    </row>
    <row r="727" spans="3:6">
      <c r="C727" s="213" t="s">
        <v>1870</v>
      </c>
      <c r="D727" s="191">
        <v>6731551</v>
      </c>
      <c r="E727" s="191">
        <v>1559025</v>
      </c>
      <c r="F727" s="191">
        <v>1559023.52</v>
      </c>
    </row>
    <row r="728" spans="3:6">
      <c r="C728" s="212" t="s">
        <v>1871</v>
      </c>
      <c r="D728" s="191">
        <v>6731551</v>
      </c>
      <c r="E728" s="191">
        <v>1559025</v>
      </c>
      <c r="F728" s="191">
        <v>1559023.52</v>
      </c>
    </row>
    <row r="729" spans="3:6">
      <c r="C729" s="213" t="s">
        <v>1872</v>
      </c>
      <c r="D729" s="191">
        <v>6731551</v>
      </c>
      <c r="E729" s="191">
        <v>1559025</v>
      </c>
      <c r="F729" s="191">
        <v>1559023.52</v>
      </c>
    </row>
    <row r="730" spans="3:6">
      <c r="C730" s="212" t="s">
        <v>4108</v>
      </c>
      <c r="D730" s="191">
        <v>6731551</v>
      </c>
      <c r="E730" s="191">
        <v>1559025</v>
      </c>
      <c r="F730" s="191">
        <v>1559023.52</v>
      </c>
    </row>
    <row r="731" spans="3:6">
      <c r="C731" s="213" t="s">
        <v>1873</v>
      </c>
      <c r="D731" s="191">
        <v>6731551</v>
      </c>
      <c r="E731" s="191">
        <v>1559025</v>
      </c>
      <c r="F731" s="191">
        <v>1559023.52</v>
      </c>
    </row>
    <row r="732" spans="3:6">
      <c r="C732" s="212" t="s">
        <v>1003</v>
      </c>
      <c r="D732" s="191">
        <v>42879899</v>
      </c>
      <c r="E732" s="191">
        <v>50000002</v>
      </c>
      <c r="F732" s="191">
        <v>0</v>
      </c>
    </row>
    <row r="733" spans="3:6">
      <c r="C733" s="213" t="s">
        <v>1004</v>
      </c>
      <c r="D733" s="191">
        <v>34241206</v>
      </c>
      <c r="E733" s="191">
        <v>50000001</v>
      </c>
      <c r="F733" s="191">
        <v>0</v>
      </c>
    </row>
    <row r="734" spans="3:6">
      <c r="C734" s="213" t="s">
        <v>2838</v>
      </c>
      <c r="D734" s="191">
        <v>8638693</v>
      </c>
      <c r="E734" s="191">
        <v>1</v>
      </c>
      <c r="F734" s="191">
        <v>0</v>
      </c>
    </row>
    <row r="735" spans="3:6">
      <c r="C735" s="212" t="s">
        <v>353</v>
      </c>
      <c r="D735" s="191">
        <v>17520178</v>
      </c>
      <c r="E735" s="191">
        <v>11332763.02</v>
      </c>
      <c r="F735" s="191">
        <v>5995681.2199999997</v>
      </c>
    </row>
    <row r="736" spans="3:6">
      <c r="C736" s="213" t="s">
        <v>689</v>
      </c>
      <c r="D736" s="191">
        <v>17520178</v>
      </c>
      <c r="E736" s="191">
        <v>11332763.02</v>
      </c>
      <c r="F736" s="191">
        <v>5995681.2199999997</v>
      </c>
    </row>
    <row r="737" spans="3:6">
      <c r="C737" s="212" t="s">
        <v>4107</v>
      </c>
      <c r="D737" s="191">
        <v>4768626</v>
      </c>
      <c r="E737" s="191">
        <v>1072942</v>
      </c>
      <c r="F737" s="191">
        <v>1072940.79</v>
      </c>
    </row>
    <row r="738" spans="3:6">
      <c r="C738" s="213" t="s">
        <v>1874</v>
      </c>
      <c r="D738" s="191">
        <v>4768626</v>
      </c>
      <c r="E738" s="191">
        <v>1072942</v>
      </c>
      <c r="F738" s="191">
        <v>1072940.79</v>
      </c>
    </row>
    <row r="739" spans="3:6">
      <c r="C739" s="212" t="s">
        <v>4106</v>
      </c>
      <c r="D739" s="191">
        <v>13364163</v>
      </c>
      <c r="E739" s="191">
        <v>2</v>
      </c>
      <c r="F739" s="191">
        <v>0</v>
      </c>
    </row>
    <row r="740" spans="3:6">
      <c r="C740" s="213" t="s">
        <v>2839</v>
      </c>
      <c r="D740" s="191">
        <v>13364163</v>
      </c>
      <c r="E740" s="191">
        <v>2</v>
      </c>
      <c r="F740" s="191">
        <v>0</v>
      </c>
    </row>
    <row r="741" spans="3:6">
      <c r="C741" s="212" t="s">
        <v>1875</v>
      </c>
      <c r="D741" s="191">
        <v>6731551</v>
      </c>
      <c r="E741" s="191">
        <v>1514600</v>
      </c>
      <c r="F741" s="191">
        <v>1514598.83</v>
      </c>
    </row>
    <row r="742" spans="3:6">
      <c r="C742" s="213" t="s">
        <v>1876</v>
      </c>
      <c r="D742" s="191">
        <v>6731551</v>
      </c>
      <c r="E742" s="191">
        <v>1514600</v>
      </c>
      <c r="F742" s="191">
        <v>1514598.83</v>
      </c>
    </row>
    <row r="743" spans="3:6">
      <c r="C743" s="212" t="s">
        <v>1877</v>
      </c>
      <c r="D743" s="191">
        <v>6731551</v>
      </c>
      <c r="E743" s="191">
        <v>1514600</v>
      </c>
      <c r="F743" s="191">
        <v>1514598.83</v>
      </c>
    </row>
    <row r="744" spans="3:6">
      <c r="C744" s="213" t="s">
        <v>1878</v>
      </c>
      <c r="D744" s="191">
        <v>6731551</v>
      </c>
      <c r="E744" s="191">
        <v>1514600</v>
      </c>
      <c r="F744" s="191">
        <v>1514598.83</v>
      </c>
    </row>
    <row r="745" spans="3:6">
      <c r="C745" s="212" t="s">
        <v>1879</v>
      </c>
      <c r="D745" s="191">
        <v>6731551</v>
      </c>
      <c r="E745" s="191">
        <v>1514600</v>
      </c>
      <c r="F745" s="191">
        <v>1514598.83</v>
      </c>
    </row>
    <row r="746" spans="3:6">
      <c r="C746" s="213" t="s">
        <v>1880</v>
      </c>
      <c r="D746" s="191">
        <v>6731551</v>
      </c>
      <c r="E746" s="191">
        <v>1514600</v>
      </c>
      <c r="F746" s="191">
        <v>1514598.83</v>
      </c>
    </row>
    <row r="747" spans="3:6">
      <c r="C747" s="212" t="s">
        <v>1881</v>
      </c>
      <c r="D747" s="191">
        <v>4768626</v>
      </c>
      <c r="E747" s="191">
        <v>1082886.8999999999</v>
      </c>
      <c r="F747" s="191">
        <v>1082884.58</v>
      </c>
    </row>
    <row r="748" spans="3:6">
      <c r="C748" s="213" t="s">
        <v>1882</v>
      </c>
      <c r="D748" s="191">
        <v>4768626</v>
      </c>
      <c r="E748" s="191">
        <v>1082886.8999999999</v>
      </c>
      <c r="F748" s="191">
        <v>1082884.58</v>
      </c>
    </row>
    <row r="749" spans="3:6">
      <c r="C749" s="212" t="s">
        <v>1883</v>
      </c>
      <c r="D749" s="191">
        <v>4768626</v>
      </c>
      <c r="E749" s="191">
        <v>1082885.8799999999</v>
      </c>
      <c r="F749" s="191">
        <v>1082884.58</v>
      </c>
    </row>
    <row r="750" spans="3:6">
      <c r="C750" s="213" t="s">
        <v>1884</v>
      </c>
      <c r="D750" s="191">
        <v>4768626</v>
      </c>
      <c r="E750" s="191">
        <v>1082885.8799999999</v>
      </c>
      <c r="F750" s="191">
        <v>1082884.58</v>
      </c>
    </row>
    <row r="751" spans="3:6">
      <c r="C751" s="212" t="s">
        <v>1885</v>
      </c>
      <c r="D751" s="191">
        <v>4768626</v>
      </c>
      <c r="E751" s="191">
        <v>1082884.8799999999</v>
      </c>
      <c r="F751" s="191">
        <v>1082884.58</v>
      </c>
    </row>
    <row r="752" spans="3:6">
      <c r="C752" s="213" t="s">
        <v>1886</v>
      </c>
      <c r="D752" s="191">
        <v>4768626</v>
      </c>
      <c r="E752" s="191">
        <v>1082884.8799999999</v>
      </c>
      <c r="F752" s="191">
        <v>1082884.58</v>
      </c>
    </row>
    <row r="753" spans="3:6">
      <c r="C753" s="212" t="s">
        <v>2692</v>
      </c>
      <c r="D753" s="191">
        <v>6731551</v>
      </c>
      <c r="E753" s="191">
        <v>4492141.9400000004</v>
      </c>
      <c r="F753" s="191">
        <v>1492141.73</v>
      </c>
    </row>
    <row r="754" spans="3:6">
      <c r="C754" s="213" t="s">
        <v>1887</v>
      </c>
      <c r="D754" s="191">
        <v>6731551</v>
      </c>
      <c r="E754" s="191">
        <v>4492141.9400000004</v>
      </c>
      <c r="F754" s="191">
        <v>1492141.73</v>
      </c>
    </row>
    <row r="755" spans="3:6">
      <c r="C755" s="212" t="s">
        <v>4105</v>
      </c>
      <c r="D755" s="191">
        <v>0</v>
      </c>
      <c r="E755" s="191">
        <v>29432907.489999998</v>
      </c>
      <c r="F755" s="191">
        <v>15447461.91</v>
      </c>
    </row>
    <row r="756" spans="3:6">
      <c r="C756" s="213" t="s">
        <v>3284</v>
      </c>
      <c r="D756" s="191">
        <v>0</v>
      </c>
      <c r="E756" s="191">
        <v>29432907.489999998</v>
      </c>
      <c r="F756" s="191">
        <v>15447461.91</v>
      </c>
    </row>
    <row r="757" spans="3:6">
      <c r="C757" s="212" t="s">
        <v>1888</v>
      </c>
      <c r="D757" s="191">
        <v>4768626</v>
      </c>
      <c r="E757" s="191">
        <v>3084538.88</v>
      </c>
      <c r="F757" s="191">
        <v>1082884.56</v>
      </c>
    </row>
    <row r="758" spans="3:6">
      <c r="C758" s="213" t="s">
        <v>1889</v>
      </c>
      <c r="D758" s="191">
        <v>4768626</v>
      </c>
      <c r="E758" s="191">
        <v>3084538.88</v>
      </c>
      <c r="F758" s="191">
        <v>1082884.56</v>
      </c>
    </row>
    <row r="759" spans="3:6">
      <c r="C759" s="212" t="s">
        <v>1890</v>
      </c>
      <c r="D759" s="191">
        <v>6731551</v>
      </c>
      <c r="E759" s="191">
        <v>1612000</v>
      </c>
      <c r="F759" s="191">
        <v>1611998.8</v>
      </c>
    </row>
    <row r="760" spans="3:6">
      <c r="C760" s="213" t="s">
        <v>1891</v>
      </c>
      <c r="D760" s="191">
        <v>6731551</v>
      </c>
      <c r="E760" s="191">
        <v>1612000</v>
      </c>
      <c r="F760" s="191">
        <v>1611998.8</v>
      </c>
    </row>
    <row r="761" spans="3:6">
      <c r="C761" s="212" t="s">
        <v>4104</v>
      </c>
      <c r="D761" s="191">
        <v>11208701</v>
      </c>
      <c r="E761" s="191">
        <v>2489493</v>
      </c>
      <c r="F761" s="191">
        <v>2489491.1</v>
      </c>
    </row>
    <row r="762" spans="3:6">
      <c r="C762" s="213" t="s">
        <v>1892</v>
      </c>
      <c r="D762" s="191">
        <v>11208701</v>
      </c>
      <c r="E762" s="191">
        <v>2489493</v>
      </c>
      <c r="F762" s="191">
        <v>2489491.1</v>
      </c>
    </row>
    <row r="763" spans="3:6">
      <c r="C763" s="212" t="s">
        <v>354</v>
      </c>
      <c r="D763" s="191">
        <v>196254331</v>
      </c>
      <c r="E763" s="191">
        <v>169159569.73000002</v>
      </c>
      <c r="F763" s="191">
        <v>161922885.56999999</v>
      </c>
    </row>
    <row r="764" spans="3:6">
      <c r="C764" s="213" t="s">
        <v>690</v>
      </c>
      <c r="D764" s="191">
        <v>188538682</v>
      </c>
      <c r="E764" s="191">
        <v>164159568.73000002</v>
      </c>
      <c r="F764" s="191">
        <v>161922885.56999999</v>
      </c>
    </row>
    <row r="765" spans="3:6">
      <c r="C765" s="213" t="s">
        <v>2840</v>
      </c>
      <c r="D765" s="191">
        <v>7715649</v>
      </c>
      <c r="E765" s="191">
        <v>5000001</v>
      </c>
      <c r="F765" s="191">
        <v>0</v>
      </c>
    </row>
    <row r="766" spans="3:6">
      <c r="C766" s="212" t="s">
        <v>1893</v>
      </c>
      <c r="D766" s="191">
        <v>11208701</v>
      </c>
      <c r="E766" s="191">
        <v>2489493</v>
      </c>
      <c r="F766" s="191">
        <v>2489491.1</v>
      </c>
    </row>
    <row r="767" spans="3:6">
      <c r="C767" s="213" t="s">
        <v>1894</v>
      </c>
      <c r="D767" s="191">
        <v>11208701</v>
      </c>
      <c r="E767" s="191">
        <v>2489493</v>
      </c>
      <c r="F767" s="191">
        <v>2489491.1</v>
      </c>
    </row>
    <row r="768" spans="3:6">
      <c r="C768" s="212" t="s">
        <v>1895</v>
      </c>
      <c r="D768" s="191">
        <v>11208701</v>
      </c>
      <c r="E768" s="191">
        <v>2489493</v>
      </c>
      <c r="F768" s="191">
        <v>2489491.1</v>
      </c>
    </row>
    <row r="769" spans="3:6">
      <c r="C769" s="213" t="s">
        <v>1896</v>
      </c>
      <c r="D769" s="191">
        <v>11208701</v>
      </c>
      <c r="E769" s="191">
        <v>2489493</v>
      </c>
      <c r="F769" s="191">
        <v>2489491.1</v>
      </c>
    </row>
    <row r="770" spans="3:6">
      <c r="C770" s="212" t="s">
        <v>1897</v>
      </c>
      <c r="D770" s="191">
        <v>4768626</v>
      </c>
      <c r="E770" s="191">
        <v>1077478</v>
      </c>
      <c r="F770" s="191">
        <v>1077476.07</v>
      </c>
    </row>
    <row r="771" spans="3:6">
      <c r="C771" s="213" t="s">
        <v>1898</v>
      </c>
      <c r="D771" s="191">
        <v>4768626</v>
      </c>
      <c r="E771" s="191">
        <v>1077478</v>
      </c>
      <c r="F771" s="191">
        <v>1077476.07</v>
      </c>
    </row>
    <row r="772" spans="3:6">
      <c r="C772" s="212" t="s">
        <v>4103</v>
      </c>
      <c r="D772" s="191">
        <v>8234119</v>
      </c>
      <c r="E772" s="191">
        <v>7729764</v>
      </c>
      <c r="F772" s="191">
        <v>0</v>
      </c>
    </row>
    <row r="773" spans="3:6">
      <c r="C773" s="213" t="s">
        <v>2841</v>
      </c>
      <c r="D773" s="191">
        <v>8234119</v>
      </c>
      <c r="E773" s="191">
        <v>7729764</v>
      </c>
      <c r="F773" s="191">
        <v>0</v>
      </c>
    </row>
    <row r="774" spans="3:6">
      <c r="C774" s="212" t="s">
        <v>1899</v>
      </c>
      <c r="D774" s="191">
        <v>4768626</v>
      </c>
      <c r="E774" s="191">
        <v>1077478</v>
      </c>
      <c r="F774" s="191">
        <v>1077476.07</v>
      </c>
    </row>
    <row r="775" spans="3:6">
      <c r="C775" s="213" t="s">
        <v>1900</v>
      </c>
      <c r="D775" s="191">
        <v>4768626</v>
      </c>
      <c r="E775" s="191">
        <v>1077478</v>
      </c>
      <c r="F775" s="191">
        <v>1077476.07</v>
      </c>
    </row>
    <row r="776" spans="3:6">
      <c r="C776" s="212" t="s">
        <v>1901</v>
      </c>
      <c r="D776" s="191">
        <v>4768626</v>
      </c>
      <c r="E776" s="191">
        <v>1077478</v>
      </c>
      <c r="F776" s="191">
        <v>1077476.07</v>
      </c>
    </row>
    <row r="777" spans="3:6">
      <c r="C777" s="213" t="s">
        <v>1902</v>
      </c>
      <c r="D777" s="191">
        <v>4768626</v>
      </c>
      <c r="E777" s="191">
        <v>1077478</v>
      </c>
      <c r="F777" s="191">
        <v>1077476.07</v>
      </c>
    </row>
    <row r="778" spans="3:6">
      <c r="C778" s="212" t="s">
        <v>355</v>
      </c>
      <c r="D778" s="191">
        <v>1065535947</v>
      </c>
      <c r="E778" s="191">
        <v>1488929048.3099999</v>
      </c>
      <c r="F778" s="191">
        <v>1431311821.6700001</v>
      </c>
    </row>
    <row r="779" spans="3:6">
      <c r="C779" s="213" t="s">
        <v>691</v>
      </c>
      <c r="D779" s="191">
        <v>1065535947</v>
      </c>
      <c r="E779" s="191">
        <v>1488929048.3099999</v>
      </c>
      <c r="F779" s="191">
        <v>1431311821.6700001</v>
      </c>
    </row>
    <row r="780" spans="3:6">
      <c r="C780" s="212" t="s">
        <v>2842</v>
      </c>
      <c r="D780" s="191">
        <v>4922731</v>
      </c>
      <c r="E780" s="191">
        <v>48803002</v>
      </c>
      <c r="F780" s="191">
        <v>48802038.990000002</v>
      </c>
    </row>
    <row r="781" spans="3:6">
      <c r="C781" s="213" t="s">
        <v>2843</v>
      </c>
      <c r="D781" s="191">
        <v>4922731</v>
      </c>
      <c r="E781" s="191">
        <v>2</v>
      </c>
      <c r="F781" s="191">
        <v>0</v>
      </c>
    </row>
    <row r="782" spans="3:6">
      <c r="C782" s="213" t="s">
        <v>4282</v>
      </c>
      <c r="D782" s="191">
        <v>0</v>
      </c>
      <c r="E782" s="191">
        <v>48803000</v>
      </c>
      <c r="F782" s="191">
        <v>48802038.990000002</v>
      </c>
    </row>
    <row r="783" spans="3:6">
      <c r="C783" s="212" t="s">
        <v>2844</v>
      </c>
      <c r="D783" s="191">
        <v>1955649</v>
      </c>
      <c r="E783" s="191">
        <v>2</v>
      </c>
      <c r="F783" s="191">
        <v>0</v>
      </c>
    </row>
    <row r="784" spans="3:6">
      <c r="C784" s="213" t="s">
        <v>2845</v>
      </c>
      <c r="D784" s="191">
        <v>1955649</v>
      </c>
      <c r="E784" s="191">
        <v>2</v>
      </c>
      <c r="F784" s="191">
        <v>0</v>
      </c>
    </row>
    <row r="785" spans="3:6">
      <c r="C785" s="212" t="s">
        <v>356</v>
      </c>
      <c r="D785" s="191">
        <v>7285276</v>
      </c>
      <c r="E785" s="191">
        <v>3285276</v>
      </c>
      <c r="F785" s="191">
        <v>0</v>
      </c>
    </row>
    <row r="786" spans="3:6">
      <c r="C786" s="213" t="s">
        <v>692</v>
      </c>
      <c r="D786" s="191">
        <v>7285276</v>
      </c>
      <c r="E786" s="191">
        <v>3285276</v>
      </c>
      <c r="F786" s="191">
        <v>0</v>
      </c>
    </row>
    <row r="787" spans="3:6">
      <c r="C787" s="212" t="s">
        <v>4102</v>
      </c>
      <c r="D787" s="191">
        <v>0</v>
      </c>
      <c r="E787" s="191">
        <v>10512738.369999999</v>
      </c>
      <c r="F787" s="191">
        <v>8700617.4100000001</v>
      </c>
    </row>
    <row r="788" spans="3:6">
      <c r="C788" s="213" t="s">
        <v>3703</v>
      </c>
      <c r="D788" s="191">
        <v>0</v>
      </c>
      <c r="E788" s="191">
        <v>10512738.369999999</v>
      </c>
      <c r="F788" s="191">
        <v>8700617.4100000001</v>
      </c>
    </row>
    <row r="789" spans="3:6">
      <c r="C789" s="213" t="s">
        <v>3558</v>
      </c>
      <c r="D789" s="191">
        <v>0</v>
      </c>
      <c r="E789" s="191">
        <v>0</v>
      </c>
      <c r="F789" s="191">
        <v>0</v>
      </c>
    </row>
    <row r="790" spans="3:6">
      <c r="C790" s="212" t="s">
        <v>4101</v>
      </c>
      <c r="D790" s="191">
        <v>0</v>
      </c>
      <c r="E790" s="191">
        <v>0</v>
      </c>
      <c r="F790" s="191">
        <v>0</v>
      </c>
    </row>
    <row r="791" spans="3:6">
      <c r="C791" s="213" t="s">
        <v>3557</v>
      </c>
      <c r="D791" s="191">
        <v>0</v>
      </c>
      <c r="E791" s="191">
        <v>0</v>
      </c>
      <c r="F791" s="191">
        <v>0</v>
      </c>
    </row>
    <row r="792" spans="3:6">
      <c r="C792" s="212" t="s">
        <v>2752</v>
      </c>
      <c r="D792" s="191">
        <v>47249975</v>
      </c>
      <c r="E792" s="191">
        <v>73856023.890000001</v>
      </c>
      <c r="F792" s="191">
        <v>73855993.049999997</v>
      </c>
    </row>
    <row r="793" spans="3:6">
      <c r="C793" s="213" t="s">
        <v>2753</v>
      </c>
      <c r="D793" s="191">
        <v>47249975</v>
      </c>
      <c r="E793" s="191">
        <v>44143023.890000001</v>
      </c>
      <c r="F793" s="191">
        <v>44142993.049999997</v>
      </c>
    </row>
    <row r="794" spans="3:6">
      <c r="C794" s="213" t="s">
        <v>3283</v>
      </c>
      <c r="D794" s="191">
        <v>0</v>
      </c>
      <c r="E794" s="191">
        <v>29713000</v>
      </c>
      <c r="F794" s="191">
        <v>29713000</v>
      </c>
    </row>
    <row r="795" spans="3:6">
      <c r="C795" s="212" t="s">
        <v>4100</v>
      </c>
      <c r="D795" s="191">
        <v>0</v>
      </c>
      <c r="E795" s="191">
        <v>0</v>
      </c>
      <c r="F795" s="191">
        <v>0</v>
      </c>
    </row>
    <row r="796" spans="3:6">
      <c r="C796" s="213" t="s">
        <v>3556</v>
      </c>
      <c r="D796" s="191">
        <v>0</v>
      </c>
      <c r="E796" s="191">
        <v>0</v>
      </c>
      <c r="F796" s="191">
        <v>0</v>
      </c>
    </row>
    <row r="797" spans="3:6">
      <c r="C797" s="212" t="s">
        <v>2584</v>
      </c>
      <c r="D797" s="191">
        <v>141818653</v>
      </c>
      <c r="E797" s="191">
        <v>119701443</v>
      </c>
      <c r="F797" s="191">
        <v>119701443</v>
      </c>
    </row>
    <row r="798" spans="3:6">
      <c r="C798" s="213" t="s">
        <v>2585</v>
      </c>
      <c r="D798" s="191">
        <v>141818653</v>
      </c>
      <c r="E798" s="191">
        <v>119701443</v>
      </c>
      <c r="F798" s="191">
        <v>119701443</v>
      </c>
    </row>
    <row r="799" spans="3:6">
      <c r="C799" s="212" t="s">
        <v>3555</v>
      </c>
      <c r="D799" s="191">
        <v>0</v>
      </c>
      <c r="E799" s="191">
        <v>0</v>
      </c>
      <c r="F799" s="191">
        <v>0</v>
      </c>
    </row>
    <row r="800" spans="3:6">
      <c r="C800" s="213" t="s">
        <v>3554</v>
      </c>
      <c r="D800" s="191">
        <v>0</v>
      </c>
      <c r="E800" s="191">
        <v>0</v>
      </c>
      <c r="F800" s="191">
        <v>0</v>
      </c>
    </row>
    <row r="801" spans="3:6">
      <c r="C801" s="212" t="s">
        <v>4099</v>
      </c>
      <c r="D801" s="191">
        <v>0</v>
      </c>
      <c r="E801" s="191">
        <v>0</v>
      </c>
      <c r="F801" s="191">
        <v>0</v>
      </c>
    </row>
    <row r="802" spans="3:6">
      <c r="C802" s="213" t="s">
        <v>3553</v>
      </c>
      <c r="D802" s="191">
        <v>0</v>
      </c>
      <c r="E802" s="191">
        <v>0</v>
      </c>
      <c r="F802" s="191">
        <v>0</v>
      </c>
    </row>
    <row r="803" spans="3:6">
      <c r="C803" s="212" t="s">
        <v>2586</v>
      </c>
      <c r="D803" s="191">
        <v>227424974</v>
      </c>
      <c r="E803" s="191">
        <v>262568983.75</v>
      </c>
      <c r="F803" s="191">
        <v>243473033.92999998</v>
      </c>
    </row>
    <row r="804" spans="3:6">
      <c r="C804" s="213" t="s">
        <v>2587</v>
      </c>
      <c r="D804" s="191">
        <v>227424974</v>
      </c>
      <c r="E804" s="191">
        <v>262568983.75</v>
      </c>
      <c r="F804" s="191">
        <v>243473033.92999998</v>
      </c>
    </row>
    <row r="805" spans="3:6">
      <c r="C805" s="212" t="s">
        <v>4098</v>
      </c>
      <c r="D805" s="191">
        <v>0</v>
      </c>
      <c r="E805" s="191">
        <v>0</v>
      </c>
      <c r="F805" s="191">
        <v>0</v>
      </c>
    </row>
    <row r="806" spans="3:6">
      <c r="C806" s="213" t="s">
        <v>3552</v>
      </c>
      <c r="D806" s="191">
        <v>0</v>
      </c>
      <c r="E806" s="191">
        <v>0</v>
      </c>
      <c r="F806" s="191">
        <v>0</v>
      </c>
    </row>
    <row r="807" spans="3:6">
      <c r="C807" s="212" t="s">
        <v>2846</v>
      </c>
      <c r="D807" s="191">
        <v>10326196</v>
      </c>
      <c r="E807" s="191">
        <v>14706271</v>
      </c>
      <c r="F807" s="191">
        <v>10000000</v>
      </c>
    </row>
    <row r="808" spans="3:6">
      <c r="C808" s="213" t="s">
        <v>2847</v>
      </c>
      <c r="D808" s="191">
        <v>10326196</v>
      </c>
      <c r="E808" s="191">
        <v>14706271</v>
      </c>
      <c r="F808" s="191">
        <v>10000000</v>
      </c>
    </row>
    <row r="809" spans="3:6">
      <c r="C809" s="212" t="s">
        <v>3551</v>
      </c>
      <c r="D809" s="191">
        <v>0</v>
      </c>
      <c r="E809" s="191">
        <v>0</v>
      </c>
      <c r="F809" s="191">
        <v>0</v>
      </c>
    </row>
    <row r="810" spans="3:6">
      <c r="C810" s="213" t="s">
        <v>3550</v>
      </c>
      <c r="D810" s="191">
        <v>0</v>
      </c>
      <c r="E810" s="191">
        <v>0</v>
      </c>
      <c r="F810" s="191">
        <v>0</v>
      </c>
    </row>
    <row r="811" spans="3:6">
      <c r="C811" s="212" t="s">
        <v>3549</v>
      </c>
      <c r="D811" s="191">
        <v>0</v>
      </c>
      <c r="E811" s="191">
        <v>0</v>
      </c>
      <c r="F811" s="191">
        <v>0</v>
      </c>
    </row>
    <row r="812" spans="3:6">
      <c r="C812" s="213" t="s">
        <v>3548</v>
      </c>
      <c r="D812" s="191">
        <v>0</v>
      </c>
      <c r="E812" s="191">
        <v>0</v>
      </c>
      <c r="F812" s="191">
        <v>0</v>
      </c>
    </row>
    <row r="813" spans="3:6">
      <c r="C813" s="212" t="s">
        <v>357</v>
      </c>
      <c r="D813" s="191">
        <v>109863228</v>
      </c>
      <c r="E813" s="191">
        <v>153535851.5</v>
      </c>
      <c r="F813" s="191">
        <v>38242470.93</v>
      </c>
    </row>
    <row r="814" spans="3:6">
      <c r="C814" s="213" t="s">
        <v>693</v>
      </c>
      <c r="D814" s="191">
        <v>109863228</v>
      </c>
      <c r="E814" s="191">
        <v>153535851.5</v>
      </c>
      <c r="F814" s="191">
        <v>38242470.93</v>
      </c>
    </row>
    <row r="815" spans="3:6">
      <c r="C815" s="212" t="s">
        <v>4281</v>
      </c>
      <c r="D815" s="191">
        <v>0</v>
      </c>
      <c r="E815" s="191">
        <v>9151000</v>
      </c>
      <c r="F815" s="191">
        <v>9150124.9700000007</v>
      </c>
    </row>
    <row r="816" spans="3:6">
      <c r="C816" s="213" t="s">
        <v>4280</v>
      </c>
      <c r="D816" s="191">
        <v>0</v>
      </c>
      <c r="E816" s="191">
        <v>9151000</v>
      </c>
      <c r="F816" s="191">
        <v>9150124.9700000007</v>
      </c>
    </row>
    <row r="817" spans="3:6">
      <c r="C817" s="212" t="s">
        <v>3102</v>
      </c>
      <c r="D817" s="191">
        <v>0</v>
      </c>
      <c r="E817" s="191">
        <v>14422575.66</v>
      </c>
      <c r="F817" s="191">
        <v>14422574.66</v>
      </c>
    </row>
    <row r="818" spans="3:6">
      <c r="C818" s="213" t="s">
        <v>3103</v>
      </c>
      <c r="D818" s="191">
        <v>0</v>
      </c>
      <c r="E818" s="191">
        <v>14422575.66</v>
      </c>
      <c r="F818" s="191">
        <v>14422574.66</v>
      </c>
    </row>
    <row r="819" spans="3:6">
      <c r="C819" s="212" t="s">
        <v>2848</v>
      </c>
      <c r="D819" s="191">
        <v>8253326</v>
      </c>
      <c r="E819" s="191">
        <v>36081002</v>
      </c>
      <c r="F819" s="191">
        <v>36080180.460000001</v>
      </c>
    </row>
    <row r="820" spans="3:6">
      <c r="C820" s="213" t="s">
        <v>2849</v>
      </c>
      <c r="D820" s="191">
        <v>8253326</v>
      </c>
      <c r="E820" s="191">
        <v>2</v>
      </c>
      <c r="F820" s="191">
        <v>0</v>
      </c>
    </row>
    <row r="821" spans="3:6">
      <c r="C821" s="213" t="s">
        <v>4279</v>
      </c>
      <c r="D821" s="191">
        <v>0</v>
      </c>
      <c r="E821" s="191">
        <v>36081000</v>
      </c>
      <c r="F821" s="191">
        <v>36080180.460000001</v>
      </c>
    </row>
    <row r="822" spans="3:6">
      <c r="C822" s="212" t="s">
        <v>1066</v>
      </c>
      <c r="D822" s="191">
        <v>124100127</v>
      </c>
      <c r="E822" s="191">
        <v>159584652.41</v>
      </c>
      <c r="F822" s="191">
        <v>157296542.47999999</v>
      </c>
    </row>
    <row r="823" spans="3:6">
      <c r="C823" s="213" t="s">
        <v>1067</v>
      </c>
      <c r="D823" s="191">
        <v>124100127</v>
      </c>
      <c r="E823" s="191">
        <v>159584652.41</v>
      </c>
      <c r="F823" s="191">
        <v>157296542.47999999</v>
      </c>
    </row>
    <row r="824" spans="3:6">
      <c r="C824" s="211" t="s">
        <v>282</v>
      </c>
      <c r="D824" s="199">
        <v>6479036</v>
      </c>
      <c r="E824" s="199">
        <v>229357777.65000001</v>
      </c>
      <c r="F824" s="199">
        <v>221039582.94000003</v>
      </c>
    </row>
    <row r="825" spans="3:6">
      <c r="C825" s="212" t="s">
        <v>2515</v>
      </c>
      <c r="D825" s="191">
        <v>6479036</v>
      </c>
      <c r="E825" s="191">
        <v>19922820.650000002</v>
      </c>
      <c r="F825" s="191">
        <v>11604684.330000002</v>
      </c>
    </row>
    <row r="826" spans="3:6">
      <c r="C826" s="213" t="s">
        <v>2516</v>
      </c>
      <c r="D826" s="191">
        <v>6479036</v>
      </c>
      <c r="E826" s="191">
        <v>19922820.650000002</v>
      </c>
      <c r="F826" s="191">
        <v>11604684.330000002</v>
      </c>
    </row>
    <row r="827" spans="3:6">
      <c r="C827" s="212" t="s">
        <v>4097</v>
      </c>
      <c r="D827" s="191">
        <v>0</v>
      </c>
      <c r="E827" s="191">
        <v>167594347</v>
      </c>
      <c r="F827" s="191">
        <v>167594346.33000001</v>
      </c>
    </row>
    <row r="828" spans="3:6">
      <c r="C828" s="213" t="s">
        <v>3224</v>
      </c>
      <c r="D828" s="191">
        <v>0</v>
      </c>
      <c r="E828" s="191">
        <v>167594347</v>
      </c>
      <c r="F828" s="191">
        <v>167594346.33000001</v>
      </c>
    </row>
    <row r="829" spans="3:6">
      <c r="C829" s="212" t="s">
        <v>2752</v>
      </c>
      <c r="D829" s="191">
        <v>0</v>
      </c>
      <c r="E829" s="191">
        <v>41840610</v>
      </c>
      <c r="F829" s="191">
        <v>41840552.280000001</v>
      </c>
    </row>
    <row r="830" spans="3:6">
      <c r="C830" s="213" t="s">
        <v>3283</v>
      </c>
      <c r="D830" s="191">
        <v>0</v>
      </c>
      <c r="E830" s="191">
        <v>41840610</v>
      </c>
      <c r="F830" s="191">
        <v>41840552.280000001</v>
      </c>
    </row>
    <row r="831" spans="3:6">
      <c r="C831" s="211" t="s">
        <v>297</v>
      </c>
      <c r="D831" s="199">
        <v>0</v>
      </c>
      <c r="E831" s="199">
        <v>126818691.84999999</v>
      </c>
      <c r="F831" s="199">
        <v>126818691.84999999</v>
      </c>
    </row>
    <row r="832" spans="3:6">
      <c r="C832" s="212" t="s">
        <v>4316</v>
      </c>
      <c r="D832" s="191">
        <v>0</v>
      </c>
      <c r="E832" s="191">
        <v>126818691.84999999</v>
      </c>
      <c r="F832" s="191">
        <v>126818691.84999999</v>
      </c>
    </row>
    <row r="833" spans="3:6">
      <c r="C833" s="213" t="s">
        <v>4315</v>
      </c>
      <c r="D833" s="191">
        <v>0</v>
      </c>
      <c r="E833" s="191">
        <v>126818691.84999999</v>
      </c>
      <c r="F833" s="191">
        <v>126818691.84999999</v>
      </c>
    </row>
    <row r="834" spans="3:6">
      <c r="C834" s="211" t="s">
        <v>283</v>
      </c>
      <c r="D834" s="199">
        <v>180750000</v>
      </c>
      <c r="E834" s="199">
        <v>0</v>
      </c>
      <c r="F834" s="199">
        <v>0</v>
      </c>
    </row>
    <row r="835" spans="3:6">
      <c r="C835" s="212" t="s">
        <v>4096</v>
      </c>
      <c r="D835" s="191">
        <v>180750000</v>
      </c>
      <c r="E835" s="191">
        <v>0</v>
      </c>
      <c r="F835" s="191">
        <v>0</v>
      </c>
    </row>
    <row r="836" spans="3:6">
      <c r="C836" s="213" t="s">
        <v>684</v>
      </c>
      <c r="D836" s="191">
        <v>180750000</v>
      </c>
      <c r="E836" s="191">
        <v>0</v>
      </c>
      <c r="F836" s="191">
        <v>0</v>
      </c>
    </row>
    <row r="837" spans="3:6">
      <c r="C837" s="211" t="s">
        <v>284</v>
      </c>
      <c r="D837" s="199">
        <v>130263116</v>
      </c>
      <c r="E837" s="199">
        <v>130263116</v>
      </c>
      <c r="F837" s="199">
        <v>0</v>
      </c>
    </row>
    <row r="838" spans="3:6">
      <c r="C838" s="212" t="s">
        <v>348</v>
      </c>
      <c r="D838" s="191">
        <v>63658116</v>
      </c>
      <c r="E838" s="191">
        <v>63658116</v>
      </c>
      <c r="F838" s="191">
        <v>0</v>
      </c>
    </row>
    <row r="839" spans="3:6">
      <c r="C839" s="213" t="s">
        <v>683</v>
      </c>
      <c r="D839" s="191">
        <v>63658116</v>
      </c>
      <c r="E839" s="191">
        <v>63658116</v>
      </c>
      <c r="F839" s="191">
        <v>0</v>
      </c>
    </row>
    <row r="840" spans="3:6">
      <c r="C840" s="212" t="s">
        <v>4096</v>
      </c>
      <c r="D840" s="191">
        <v>66605000</v>
      </c>
      <c r="E840" s="191">
        <v>66605000</v>
      </c>
      <c r="F840" s="191">
        <v>0</v>
      </c>
    </row>
    <row r="841" spans="3:6">
      <c r="C841" s="213" t="s">
        <v>684</v>
      </c>
      <c r="D841" s="191">
        <v>66605000</v>
      </c>
      <c r="E841" s="191">
        <v>66605000</v>
      </c>
      <c r="F841" s="191">
        <v>0</v>
      </c>
    </row>
    <row r="842" spans="3:6">
      <c r="C842" s="210" t="s">
        <v>358</v>
      </c>
      <c r="D842" s="191">
        <v>617195655</v>
      </c>
      <c r="E842" s="191">
        <v>906395176.75999987</v>
      </c>
      <c r="F842" s="191">
        <v>814859909.32000005</v>
      </c>
    </row>
    <row r="843" spans="3:6">
      <c r="C843" s="211" t="s">
        <v>280</v>
      </c>
      <c r="D843" s="199">
        <v>435947524</v>
      </c>
      <c r="E843" s="199">
        <v>689622809.57999992</v>
      </c>
      <c r="F843" s="199">
        <v>631908959.66000009</v>
      </c>
    </row>
    <row r="844" spans="3:6">
      <c r="C844" s="212" t="s">
        <v>1177</v>
      </c>
      <c r="D844" s="191">
        <v>11075727</v>
      </c>
      <c r="E844" s="191">
        <v>1</v>
      </c>
      <c r="F844" s="191">
        <v>0</v>
      </c>
    </row>
    <row r="845" spans="3:6">
      <c r="C845" s="213" t="s">
        <v>1178</v>
      </c>
      <c r="D845" s="191">
        <v>11075727</v>
      </c>
      <c r="E845" s="191">
        <v>1</v>
      </c>
      <c r="F845" s="191">
        <v>0</v>
      </c>
    </row>
    <row r="846" spans="3:6">
      <c r="C846" s="212" t="s">
        <v>1179</v>
      </c>
      <c r="D846" s="191">
        <v>4612045</v>
      </c>
      <c r="E846" s="191">
        <v>1.95</v>
      </c>
      <c r="F846" s="191">
        <v>0</v>
      </c>
    </row>
    <row r="847" spans="3:6">
      <c r="C847" s="213" t="s">
        <v>1180</v>
      </c>
      <c r="D847" s="191">
        <v>4612045</v>
      </c>
      <c r="E847" s="191">
        <v>1.95</v>
      </c>
      <c r="F847" s="191">
        <v>0</v>
      </c>
    </row>
    <row r="848" spans="3:6">
      <c r="C848" s="212" t="s">
        <v>359</v>
      </c>
      <c r="D848" s="191">
        <v>1427920</v>
      </c>
      <c r="E848" s="191">
        <v>2930750</v>
      </c>
      <c r="F848" s="191">
        <v>0</v>
      </c>
    </row>
    <row r="849" spans="3:6">
      <c r="C849" s="213" t="s">
        <v>694</v>
      </c>
      <c r="D849" s="191">
        <v>1427920</v>
      </c>
      <c r="E849" s="191">
        <v>2930750</v>
      </c>
      <c r="F849" s="191">
        <v>0</v>
      </c>
    </row>
    <row r="850" spans="3:6">
      <c r="C850" s="212" t="s">
        <v>2693</v>
      </c>
      <c r="D850" s="191">
        <v>29813568</v>
      </c>
      <c r="E850" s="191">
        <v>18825310</v>
      </c>
      <c r="F850" s="191">
        <v>18825309.73</v>
      </c>
    </row>
    <row r="851" spans="3:6">
      <c r="C851" s="213" t="s">
        <v>2588</v>
      </c>
      <c r="D851" s="191">
        <v>29813568</v>
      </c>
      <c r="E851" s="191">
        <v>18825310</v>
      </c>
      <c r="F851" s="191">
        <v>18825309.73</v>
      </c>
    </row>
    <row r="852" spans="3:6">
      <c r="C852" s="212" t="s">
        <v>360</v>
      </c>
      <c r="D852" s="191">
        <v>323502</v>
      </c>
      <c r="E852" s="191">
        <v>21728486.52</v>
      </c>
      <c r="F852" s="191">
        <v>16298717.41</v>
      </c>
    </row>
    <row r="853" spans="3:6">
      <c r="C853" s="213" t="s">
        <v>695</v>
      </c>
      <c r="D853" s="191">
        <v>323502</v>
      </c>
      <c r="E853" s="191">
        <v>21728486.52</v>
      </c>
      <c r="F853" s="191">
        <v>16298717.41</v>
      </c>
    </row>
    <row r="854" spans="3:6">
      <c r="C854" s="212" t="s">
        <v>4095</v>
      </c>
      <c r="D854" s="191">
        <v>0</v>
      </c>
      <c r="E854" s="191">
        <v>17850720.07</v>
      </c>
      <c r="F854" s="191">
        <v>17041636.059999999</v>
      </c>
    </row>
    <row r="855" spans="3:6">
      <c r="C855" s="213" t="s">
        <v>3186</v>
      </c>
      <c r="D855" s="191">
        <v>0</v>
      </c>
      <c r="E855" s="191">
        <v>17850720.07</v>
      </c>
      <c r="F855" s="191">
        <v>17041636.059999999</v>
      </c>
    </row>
    <row r="856" spans="3:6">
      <c r="C856" s="212" t="s">
        <v>4192</v>
      </c>
      <c r="D856" s="191">
        <v>0</v>
      </c>
      <c r="E856" s="191">
        <v>2149081.37</v>
      </c>
      <c r="F856" s="191">
        <v>0</v>
      </c>
    </row>
    <row r="857" spans="3:6">
      <c r="C857" s="213" t="s">
        <v>4191</v>
      </c>
      <c r="D857" s="191">
        <v>0</v>
      </c>
      <c r="E857" s="191">
        <v>2149081.37</v>
      </c>
      <c r="F857" s="191">
        <v>0</v>
      </c>
    </row>
    <row r="858" spans="3:6">
      <c r="C858" s="212" t="s">
        <v>4094</v>
      </c>
      <c r="D858" s="191">
        <v>19672786</v>
      </c>
      <c r="E858" s="191">
        <v>18949318.630000003</v>
      </c>
      <c r="F858" s="191">
        <v>18910638.830000002</v>
      </c>
    </row>
    <row r="859" spans="3:6">
      <c r="C859" s="213" t="s">
        <v>2589</v>
      </c>
      <c r="D859" s="191">
        <v>19672786</v>
      </c>
      <c r="E859" s="191">
        <v>18949318.630000003</v>
      </c>
      <c r="F859" s="191">
        <v>18910638.830000002</v>
      </c>
    </row>
    <row r="860" spans="3:6">
      <c r="C860" s="212" t="s">
        <v>4190</v>
      </c>
      <c r="D860" s="191">
        <v>0</v>
      </c>
      <c r="E860" s="191">
        <v>7487950.75</v>
      </c>
      <c r="F860" s="191">
        <v>0</v>
      </c>
    </row>
    <row r="861" spans="3:6">
      <c r="C861" s="213" t="s">
        <v>4189</v>
      </c>
      <c r="D861" s="191">
        <v>0</v>
      </c>
      <c r="E861" s="191">
        <v>7487950.75</v>
      </c>
      <c r="F861" s="191">
        <v>0</v>
      </c>
    </row>
    <row r="862" spans="3:6">
      <c r="C862" s="212" t="s">
        <v>1181</v>
      </c>
      <c r="D862" s="191">
        <v>6606206</v>
      </c>
      <c r="E862" s="191">
        <v>1.83</v>
      </c>
      <c r="F862" s="191">
        <v>0</v>
      </c>
    </row>
    <row r="863" spans="3:6">
      <c r="C863" s="213" t="s">
        <v>1182</v>
      </c>
      <c r="D863" s="191">
        <v>6606206</v>
      </c>
      <c r="E863" s="191">
        <v>1.83</v>
      </c>
      <c r="F863" s="191">
        <v>0</v>
      </c>
    </row>
    <row r="864" spans="3:6">
      <c r="C864" s="212" t="s">
        <v>1183</v>
      </c>
      <c r="D864" s="191">
        <v>12313456</v>
      </c>
      <c r="E864" s="191">
        <v>4000000.03</v>
      </c>
      <c r="F864" s="191">
        <v>3316375.28</v>
      </c>
    </row>
    <row r="865" spans="3:6">
      <c r="C865" s="213" t="s">
        <v>1184</v>
      </c>
      <c r="D865" s="191">
        <v>12313456</v>
      </c>
      <c r="E865" s="191">
        <v>4000000.03</v>
      </c>
      <c r="F865" s="191">
        <v>3316375.28</v>
      </c>
    </row>
    <row r="866" spans="3:6">
      <c r="C866" s="212" t="s">
        <v>1420</v>
      </c>
      <c r="D866" s="191">
        <v>6755494</v>
      </c>
      <c r="E866" s="191">
        <v>4278465.4400000004</v>
      </c>
      <c r="F866" s="191">
        <v>1539098.81</v>
      </c>
    </row>
    <row r="867" spans="3:6">
      <c r="C867" s="213" t="s">
        <v>1421</v>
      </c>
      <c r="D867" s="191">
        <v>6755494</v>
      </c>
      <c r="E867" s="191">
        <v>4278465.4400000004</v>
      </c>
      <c r="F867" s="191">
        <v>1539098.81</v>
      </c>
    </row>
    <row r="868" spans="3:6">
      <c r="C868" s="212" t="s">
        <v>1422</v>
      </c>
      <c r="D868" s="191">
        <v>6755494</v>
      </c>
      <c r="E868" s="191">
        <v>1778198</v>
      </c>
      <c r="F868" s="191">
        <v>1539098.8</v>
      </c>
    </row>
    <row r="869" spans="3:6">
      <c r="C869" s="213" t="s">
        <v>1423</v>
      </c>
      <c r="D869" s="191">
        <v>6755494</v>
      </c>
      <c r="E869" s="191">
        <v>1778198</v>
      </c>
      <c r="F869" s="191">
        <v>1539098.8</v>
      </c>
    </row>
    <row r="870" spans="3:6">
      <c r="C870" s="212" t="s">
        <v>1424</v>
      </c>
      <c r="D870" s="191">
        <v>4785373</v>
      </c>
      <c r="E870" s="191">
        <v>3166811.57</v>
      </c>
      <c r="F870" s="191">
        <v>1083405.71</v>
      </c>
    </row>
    <row r="871" spans="3:6">
      <c r="C871" s="213" t="s">
        <v>1425</v>
      </c>
      <c r="D871" s="191">
        <v>4785373</v>
      </c>
      <c r="E871" s="191">
        <v>3166811.57</v>
      </c>
      <c r="F871" s="191">
        <v>1083405.71</v>
      </c>
    </row>
    <row r="872" spans="3:6">
      <c r="C872" s="212" t="s">
        <v>1426</v>
      </c>
      <c r="D872" s="191">
        <v>6755494</v>
      </c>
      <c r="E872" s="191">
        <v>4494128.53</v>
      </c>
      <c r="F872" s="191">
        <v>1494129.24</v>
      </c>
    </row>
    <row r="873" spans="3:6">
      <c r="C873" s="213" t="s">
        <v>1427</v>
      </c>
      <c r="D873" s="191">
        <v>6755494</v>
      </c>
      <c r="E873" s="191">
        <v>4494128.53</v>
      </c>
      <c r="F873" s="191">
        <v>1494129.24</v>
      </c>
    </row>
    <row r="874" spans="3:6">
      <c r="C874" s="212" t="s">
        <v>1428</v>
      </c>
      <c r="D874" s="191">
        <v>6755494</v>
      </c>
      <c r="E874" s="191">
        <v>1519099</v>
      </c>
      <c r="F874" s="191">
        <v>1519098.8</v>
      </c>
    </row>
    <row r="875" spans="3:6">
      <c r="C875" s="213" t="s">
        <v>1429</v>
      </c>
      <c r="D875" s="191">
        <v>6755494</v>
      </c>
      <c r="E875" s="191">
        <v>1519099</v>
      </c>
      <c r="F875" s="191">
        <v>1519098.8</v>
      </c>
    </row>
    <row r="876" spans="3:6">
      <c r="C876" s="212" t="s">
        <v>1430</v>
      </c>
      <c r="D876" s="191">
        <v>4785373</v>
      </c>
      <c r="E876" s="191">
        <v>0</v>
      </c>
      <c r="F876" s="191">
        <v>0</v>
      </c>
    </row>
    <row r="877" spans="3:6">
      <c r="C877" s="213" t="s">
        <v>1431</v>
      </c>
      <c r="D877" s="191">
        <v>4785373</v>
      </c>
      <c r="E877" s="191">
        <v>0</v>
      </c>
      <c r="F877" s="191">
        <v>0</v>
      </c>
    </row>
    <row r="878" spans="3:6">
      <c r="C878" s="212" t="s">
        <v>1432</v>
      </c>
      <c r="D878" s="191">
        <v>11249055</v>
      </c>
      <c r="E878" s="191">
        <v>0</v>
      </c>
      <c r="F878" s="191">
        <v>0</v>
      </c>
    </row>
    <row r="879" spans="3:6">
      <c r="C879" s="213" t="s">
        <v>1433</v>
      </c>
      <c r="D879" s="191">
        <v>11249055</v>
      </c>
      <c r="E879" s="191">
        <v>0</v>
      </c>
      <c r="F879" s="191">
        <v>0</v>
      </c>
    </row>
    <row r="880" spans="3:6">
      <c r="C880" s="212" t="s">
        <v>1434</v>
      </c>
      <c r="D880" s="191">
        <v>11249055</v>
      </c>
      <c r="E880" s="191">
        <v>0</v>
      </c>
      <c r="F880" s="191">
        <v>0</v>
      </c>
    </row>
    <row r="881" spans="3:6">
      <c r="C881" s="213" t="s">
        <v>1435</v>
      </c>
      <c r="D881" s="191">
        <v>11249055</v>
      </c>
      <c r="E881" s="191">
        <v>0</v>
      </c>
      <c r="F881" s="191">
        <v>0</v>
      </c>
    </row>
    <row r="882" spans="3:6">
      <c r="C882" s="212" t="s">
        <v>1436</v>
      </c>
      <c r="D882" s="191">
        <v>11249055</v>
      </c>
      <c r="E882" s="191">
        <v>0</v>
      </c>
      <c r="F882" s="191">
        <v>0</v>
      </c>
    </row>
    <row r="883" spans="3:6">
      <c r="C883" s="213" t="s">
        <v>1437</v>
      </c>
      <c r="D883" s="191">
        <v>11249055</v>
      </c>
      <c r="E883" s="191">
        <v>0</v>
      </c>
      <c r="F883" s="191">
        <v>0</v>
      </c>
    </row>
    <row r="884" spans="3:6">
      <c r="C884" s="212" t="s">
        <v>1438</v>
      </c>
      <c r="D884" s="191">
        <v>6755494</v>
      </c>
      <c r="E884" s="191">
        <v>1</v>
      </c>
      <c r="F884" s="191">
        <v>0</v>
      </c>
    </row>
    <row r="885" spans="3:6">
      <c r="C885" s="213" t="s">
        <v>1439</v>
      </c>
      <c r="D885" s="191">
        <v>6755494</v>
      </c>
      <c r="E885" s="191">
        <v>1</v>
      </c>
      <c r="F885" s="191">
        <v>0</v>
      </c>
    </row>
    <row r="886" spans="3:6">
      <c r="C886" s="212" t="s">
        <v>361</v>
      </c>
      <c r="D886" s="191">
        <v>46629417</v>
      </c>
      <c r="E886" s="191">
        <v>34073613.219999999</v>
      </c>
      <c r="F886" s="191">
        <v>26106898.219999999</v>
      </c>
    </row>
    <row r="887" spans="3:6">
      <c r="C887" s="213" t="s">
        <v>696</v>
      </c>
      <c r="D887" s="191">
        <v>46629417</v>
      </c>
      <c r="E887" s="191">
        <v>34073613.219999999</v>
      </c>
      <c r="F887" s="191">
        <v>26106898.219999999</v>
      </c>
    </row>
    <row r="888" spans="3:6">
      <c r="C888" s="212" t="s">
        <v>3314</v>
      </c>
      <c r="D888" s="191">
        <v>0</v>
      </c>
      <c r="E888" s="191">
        <v>11876851.359999999</v>
      </c>
      <c r="F888" s="191">
        <v>11876851.35</v>
      </c>
    </row>
    <row r="889" spans="3:6">
      <c r="C889" s="213" t="s">
        <v>3313</v>
      </c>
      <c r="D889" s="191">
        <v>0</v>
      </c>
      <c r="E889" s="191">
        <v>11876851.359999999</v>
      </c>
      <c r="F889" s="191">
        <v>11876851.35</v>
      </c>
    </row>
    <row r="890" spans="3:6">
      <c r="C890" s="212" t="s">
        <v>3282</v>
      </c>
      <c r="D890" s="191">
        <v>0</v>
      </c>
      <c r="E890" s="191">
        <v>0</v>
      </c>
      <c r="F890" s="191">
        <v>0</v>
      </c>
    </row>
    <row r="891" spans="3:6">
      <c r="C891" s="213" t="s">
        <v>3281</v>
      </c>
      <c r="D891" s="191">
        <v>0</v>
      </c>
      <c r="E891" s="191">
        <v>0</v>
      </c>
      <c r="F891" s="191">
        <v>0</v>
      </c>
    </row>
    <row r="892" spans="3:6">
      <c r="C892" s="212" t="s">
        <v>362</v>
      </c>
      <c r="D892" s="191">
        <v>17110090</v>
      </c>
      <c r="E892" s="191">
        <v>266924974</v>
      </c>
      <c r="F892" s="191">
        <v>266924973</v>
      </c>
    </row>
    <row r="893" spans="3:6">
      <c r="C893" s="213" t="s">
        <v>697</v>
      </c>
      <c r="D893" s="191">
        <v>17110090</v>
      </c>
      <c r="E893" s="191">
        <v>266924974</v>
      </c>
      <c r="F893" s="191">
        <v>266924973</v>
      </c>
    </row>
    <row r="894" spans="3:6">
      <c r="C894" s="212" t="s">
        <v>363</v>
      </c>
      <c r="D894" s="191">
        <v>11406726</v>
      </c>
      <c r="E894" s="191">
        <v>102035794</v>
      </c>
      <c r="F894" s="191">
        <v>102035793</v>
      </c>
    </row>
    <row r="895" spans="3:6">
      <c r="C895" s="213" t="s">
        <v>698</v>
      </c>
      <c r="D895" s="191">
        <v>11406726</v>
      </c>
      <c r="E895" s="191">
        <v>102035794</v>
      </c>
      <c r="F895" s="191">
        <v>102035793</v>
      </c>
    </row>
    <row r="896" spans="3:6">
      <c r="C896" s="212" t="s">
        <v>4093</v>
      </c>
      <c r="D896" s="191">
        <v>0</v>
      </c>
      <c r="E896" s="191">
        <v>1761967.74</v>
      </c>
      <c r="F896" s="191">
        <v>0</v>
      </c>
    </row>
    <row r="897" spans="3:6">
      <c r="C897" s="213" t="s">
        <v>3280</v>
      </c>
      <c r="D897" s="191">
        <v>0</v>
      </c>
      <c r="E897" s="191">
        <v>1761967.74</v>
      </c>
      <c r="F897" s="191">
        <v>0</v>
      </c>
    </row>
    <row r="898" spans="3:6">
      <c r="C898" s="212" t="s">
        <v>364</v>
      </c>
      <c r="D898" s="191">
        <v>63647720</v>
      </c>
      <c r="E898" s="191">
        <v>2100604</v>
      </c>
      <c r="F898" s="191">
        <v>1335402</v>
      </c>
    </row>
    <row r="899" spans="3:6">
      <c r="C899" s="213" t="s">
        <v>699</v>
      </c>
      <c r="D899" s="191">
        <v>63647720</v>
      </c>
      <c r="E899" s="191">
        <v>2100604</v>
      </c>
      <c r="F899" s="191">
        <v>1335402</v>
      </c>
    </row>
    <row r="900" spans="3:6">
      <c r="C900" s="212" t="s">
        <v>1490</v>
      </c>
      <c r="D900" s="191">
        <v>4785373</v>
      </c>
      <c r="E900" s="191">
        <v>1</v>
      </c>
      <c r="F900" s="191">
        <v>0</v>
      </c>
    </row>
    <row r="901" spans="3:6">
      <c r="C901" s="213" t="s">
        <v>1491</v>
      </c>
      <c r="D901" s="191">
        <v>4785373</v>
      </c>
      <c r="E901" s="191">
        <v>1</v>
      </c>
      <c r="F901" s="191">
        <v>0</v>
      </c>
    </row>
    <row r="902" spans="3:6">
      <c r="C902" s="212" t="s">
        <v>1492</v>
      </c>
      <c r="D902" s="191">
        <v>6755494</v>
      </c>
      <c r="E902" s="191">
        <v>1</v>
      </c>
      <c r="F902" s="191">
        <v>0</v>
      </c>
    </row>
    <row r="903" spans="3:6">
      <c r="C903" s="213" t="s">
        <v>1493</v>
      </c>
      <c r="D903" s="191">
        <v>6755494</v>
      </c>
      <c r="E903" s="191">
        <v>1</v>
      </c>
      <c r="F903" s="191">
        <v>0</v>
      </c>
    </row>
    <row r="904" spans="3:6">
      <c r="C904" s="212" t="s">
        <v>3547</v>
      </c>
      <c r="D904" s="191">
        <v>0</v>
      </c>
      <c r="E904" s="191">
        <v>0</v>
      </c>
      <c r="F904" s="191">
        <v>0</v>
      </c>
    </row>
    <row r="905" spans="3:6">
      <c r="C905" s="213" t="s">
        <v>3546</v>
      </c>
      <c r="D905" s="191">
        <v>0</v>
      </c>
      <c r="E905" s="191">
        <v>0</v>
      </c>
      <c r="F905" s="191">
        <v>0</v>
      </c>
    </row>
    <row r="906" spans="3:6">
      <c r="C906" s="212" t="s">
        <v>3545</v>
      </c>
      <c r="D906" s="191">
        <v>0</v>
      </c>
      <c r="E906" s="191">
        <v>0</v>
      </c>
      <c r="F906" s="191">
        <v>0</v>
      </c>
    </row>
    <row r="907" spans="3:6">
      <c r="C907" s="213" t="s">
        <v>3544</v>
      </c>
      <c r="D907" s="191">
        <v>0</v>
      </c>
      <c r="E907" s="191">
        <v>0</v>
      </c>
      <c r="F907" s="191">
        <v>0</v>
      </c>
    </row>
    <row r="908" spans="3:6">
      <c r="C908" s="212" t="s">
        <v>3543</v>
      </c>
      <c r="D908" s="191">
        <v>0</v>
      </c>
      <c r="E908" s="191">
        <v>0</v>
      </c>
      <c r="F908" s="191">
        <v>0</v>
      </c>
    </row>
    <row r="909" spans="3:6">
      <c r="C909" s="213" t="s">
        <v>3542</v>
      </c>
      <c r="D909" s="191">
        <v>0</v>
      </c>
      <c r="E909" s="191">
        <v>0</v>
      </c>
      <c r="F909" s="191">
        <v>0</v>
      </c>
    </row>
    <row r="910" spans="3:6">
      <c r="C910" s="212" t="s">
        <v>4092</v>
      </c>
      <c r="D910" s="191">
        <v>0</v>
      </c>
      <c r="E910" s="191">
        <v>0</v>
      </c>
      <c r="F910" s="191">
        <v>0</v>
      </c>
    </row>
    <row r="911" spans="3:6">
      <c r="C911" s="213" t="s">
        <v>3541</v>
      </c>
      <c r="D911" s="191">
        <v>0</v>
      </c>
      <c r="E911" s="191">
        <v>0</v>
      </c>
      <c r="F911" s="191">
        <v>0</v>
      </c>
    </row>
    <row r="912" spans="3:6">
      <c r="C912" s="212" t="s">
        <v>3279</v>
      </c>
      <c r="D912" s="191">
        <v>0</v>
      </c>
      <c r="E912" s="191">
        <v>1930778.9000000001</v>
      </c>
      <c r="F912" s="191">
        <v>0</v>
      </c>
    </row>
    <row r="913" spans="3:6">
      <c r="C913" s="213" t="s">
        <v>3278</v>
      </c>
      <c r="D913" s="191">
        <v>0</v>
      </c>
      <c r="E913" s="191">
        <v>1930778.9000000001</v>
      </c>
      <c r="F913" s="191">
        <v>0</v>
      </c>
    </row>
    <row r="914" spans="3:6">
      <c r="C914" s="212" t="s">
        <v>4188</v>
      </c>
      <c r="D914" s="191">
        <v>0</v>
      </c>
      <c r="E914" s="191">
        <v>4550904.51</v>
      </c>
      <c r="F914" s="191">
        <v>0</v>
      </c>
    </row>
    <row r="915" spans="3:6">
      <c r="C915" s="213" t="s">
        <v>4187</v>
      </c>
      <c r="D915" s="191">
        <v>0</v>
      </c>
      <c r="E915" s="191">
        <v>4550904.51</v>
      </c>
      <c r="F915" s="191">
        <v>0</v>
      </c>
    </row>
    <row r="916" spans="3:6">
      <c r="C916" s="212" t="s">
        <v>2754</v>
      </c>
      <c r="D916" s="191">
        <v>17615501</v>
      </c>
      <c r="E916" s="191">
        <v>11450096</v>
      </c>
      <c r="F916" s="191">
        <v>11450076</v>
      </c>
    </row>
    <row r="917" spans="3:6">
      <c r="C917" s="213" t="s">
        <v>2755</v>
      </c>
      <c r="D917" s="191">
        <v>17615501</v>
      </c>
      <c r="E917" s="191">
        <v>11450096</v>
      </c>
      <c r="F917" s="191">
        <v>11450076</v>
      </c>
    </row>
    <row r="918" spans="3:6">
      <c r="C918" s="212" t="s">
        <v>4091</v>
      </c>
      <c r="D918" s="191">
        <v>0</v>
      </c>
      <c r="E918" s="191">
        <v>520328.87</v>
      </c>
      <c r="F918" s="191">
        <v>416263.1</v>
      </c>
    </row>
    <row r="919" spans="3:6">
      <c r="C919" s="213" t="s">
        <v>3702</v>
      </c>
      <c r="D919" s="191">
        <v>0</v>
      </c>
      <c r="E919" s="191">
        <v>520328.87</v>
      </c>
      <c r="F919" s="191">
        <v>416263.1</v>
      </c>
    </row>
    <row r="920" spans="3:6">
      <c r="C920" s="212" t="s">
        <v>2756</v>
      </c>
      <c r="D920" s="191">
        <v>19672786</v>
      </c>
      <c r="E920" s="191">
        <v>0</v>
      </c>
      <c r="F920" s="191">
        <v>0</v>
      </c>
    </row>
    <row r="921" spans="3:6">
      <c r="C921" s="213" t="s">
        <v>2757</v>
      </c>
      <c r="D921" s="191">
        <v>19672786</v>
      </c>
      <c r="E921" s="191">
        <v>0</v>
      </c>
      <c r="F921" s="191">
        <v>0</v>
      </c>
    </row>
    <row r="922" spans="3:6">
      <c r="C922" s="212" t="s">
        <v>2758</v>
      </c>
      <c r="D922" s="191">
        <v>24044516</v>
      </c>
      <c r="E922" s="191">
        <v>12494632.66</v>
      </c>
      <c r="F922" s="191">
        <v>12494625.140000001</v>
      </c>
    </row>
    <row r="923" spans="3:6">
      <c r="C923" s="213" t="s">
        <v>2759</v>
      </c>
      <c r="D923" s="191">
        <v>24044516</v>
      </c>
      <c r="E923" s="191">
        <v>12494632.66</v>
      </c>
      <c r="F923" s="191">
        <v>12494625.140000001</v>
      </c>
    </row>
    <row r="924" spans="3:6">
      <c r="C924" s="212" t="s">
        <v>4090</v>
      </c>
      <c r="D924" s="191">
        <v>10909450</v>
      </c>
      <c r="E924" s="191">
        <v>7513306.54</v>
      </c>
      <c r="F924" s="191">
        <v>0</v>
      </c>
    </row>
    <row r="925" spans="3:6">
      <c r="C925" s="213" t="s">
        <v>2850</v>
      </c>
      <c r="D925" s="191">
        <v>10909450</v>
      </c>
      <c r="E925" s="191">
        <v>7513306.54</v>
      </c>
      <c r="F925" s="191">
        <v>0</v>
      </c>
    </row>
    <row r="926" spans="3:6">
      <c r="C926" s="212" t="s">
        <v>2851</v>
      </c>
      <c r="D926" s="191">
        <v>1661307</v>
      </c>
      <c r="E926" s="191">
        <v>0</v>
      </c>
      <c r="F926" s="191">
        <v>0</v>
      </c>
    </row>
    <row r="927" spans="3:6">
      <c r="C927" s="213" t="s">
        <v>2852</v>
      </c>
      <c r="D927" s="191">
        <v>1661307</v>
      </c>
      <c r="E927" s="191">
        <v>0</v>
      </c>
      <c r="F927" s="191">
        <v>0</v>
      </c>
    </row>
    <row r="928" spans="3:6">
      <c r="C928" s="212" t="s">
        <v>3701</v>
      </c>
      <c r="D928" s="191">
        <v>0</v>
      </c>
      <c r="E928" s="191">
        <v>5500000</v>
      </c>
      <c r="F928" s="191">
        <v>0</v>
      </c>
    </row>
    <row r="929" spans="3:6">
      <c r="C929" s="213" t="s">
        <v>3700</v>
      </c>
      <c r="D929" s="191">
        <v>0</v>
      </c>
      <c r="E929" s="191">
        <v>5500000</v>
      </c>
      <c r="F929" s="191">
        <v>0</v>
      </c>
    </row>
    <row r="930" spans="3:6">
      <c r="C930" s="212" t="s">
        <v>1068</v>
      </c>
      <c r="D930" s="191">
        <v>37095415</v>
      </c>
      <c r="E930" s="191">
        <v>88559917.090000004</v>
      </c>
      <c r="F930" s="191">
        <v>88559857.599999994</v>
      </c>
    </row>
    <row r="931" spans="3:6">
      <c r="C931" s="213" t="s">
        <v>1069</v>
      </c>
      <c r="D931" s="191">
        <v>37095415</v>
      </c>
      <c r="E931" s="191">
        <v>88559917.090000004</v>
      </c>
      <c r="F931" s="191">
        <v>88559857.599999994</v>
      </c>
    </row>
    <row r="932" spans="3:6">
      <c r="C932" s="212" t="s">
        <v>365</v>
      </c>
      <c r="D932" s="191">
        <v>11673138</v>
      </c>
      <c r="E932" s="191">
        <v>29170713</v>
      </c>
      <c r="F932" s="191">
        <v>29140711.579999998</v>
      </c>
    </row>
    <row r="933" spans="3:6">
      <c r="C933" s="213" t="s">
        <v>700</v>
      </c>
      <c r="D933" s="191">
        <v>11673138</v>
      </c>
      <c r="E933" s="191">
        <v>29170713</v>
      </c>
      <c r="F933" s="191">
        <v>29140711.579999998</v>
      </c>
    </row>
    <row r="934" spans="3:6">
      <c r="C934" s="211" t="s">
        <v>282</v>
      </c>
      <c r="D934" s="199">
        <v>881336</v>
      </c>
      <c r="E934" s="199">
        <v>2106068.87</v>
      </c>
      <c r="F934" s="199">
        <v>1934409.8</v>
      </c>
    </row>
    <row r="935" spans="3:6">
      <c r="C935" s="212" t="s">
        <v>4089</v>
      </c>
      <c r="D935" s="191">
        <v>881336</v>
      </c>
      <c r="E935" s="191">
        <v>2106068.87</v>
      </c>
      <c r="F935" s="191">
        <v>1934409.8</v>
      </c>
    </row>
    <row r="936" spans="3:6">
      <c r="C936" s="213" t="s">
        <v>2517</v>
      </c>
      <c r="D936" s="191">
        <v>881336</v>
      </c>
      <c r="E936" s="191">
        <v>2106068.87</v>
      </c>
      <c r="F936" s="191">
        <v>1934409.8</v>
      </c>
    </row>
    <row r="937" spans="3:6">
      <c r="C937" s="212" t="s">
        <v>365</v>
      </c>
      <c r="D937" s="191">
        <v>0</v>
      </c>
      <c r="E937" s="191">
        <v>0</v>
      </c>
      <c r="F937" s="191">
        <v>0</v>
      </c>
    </row>
    <row r="938" spans="3:6">
      <c r="C938" s="213" t="s">
        <v>700</v>
      </c>
      <c r="D938" s="191">
        <v>0</v>
      </c>
      <c r="E938" s="191">
        <v>0</v>
      </c>
      <c r="F938" s="191">
        <v>0</v>
      </c>
    </row>
    <row r="939" spans="3:6">
      <c r="C939" s="211" t="s">
        <v>297</v>
      </c>
      <c r="D939" s="199">
        <v>0</v>
      </c>
      <c r="E939" s="199">
        <v>29988588.780000001</v>
      </c>
      <c r="F939" s="199">
        <v>29988588.780000001</v>
      </c>
    </row>
    <row r="940" spans="3:6">
      <c r="C940" s="212" t="s">
        <v>363</v>
      </c>
      <c r="D940" s="191">
        <v>0</v>
      </c>
      <c r="E940" s="191">
        <v>29988588.780000001</v>
      </c>
      <c r="F940" s="191">
        <v>29988588.780000001</v>
      </c>
    </row>
    <row r="941" spans="3:6">
      <c r="C941" s="213" t="s">
        <v>698</v>
      </c>
      <c r="D941" s="191">
        <v>0</v>
      </c>
      <c r="E941" s="191">
        <v>29988588.780000001</v>
      </c>
      <c r="F941" s="191">
        <v>29988588.780000001</v>
      </c>
    </row>
    <row r="942" spans="3:6">
      <c r="C942" s="211" t="s">
        <v>283</v>
      </c>
      <c r="D942" s="199">
        <v>180366795</v>
      </c>
      <c r="E942" s="199">
        <v>184677709.52999997</v>
      </c>
      <c r="F942" s="199">
        <v>151027951.08000001</v>
      </c>
    </row>
    <row r="943" spans="3:6">
      <c r="C943" s="212" t="s">
        <v>323</v>
      </c>
      <c r="D943" s="191">
        <v>180366795</v>
      </c>
      <c r="E943" s="191">
        <v>184677709.52999997</v>
      </c>
      <c r="F943" s="191">
        <v>151027951.08000001</v>
      </c>
    </row>
    <row r="944" spans="3:6">
      <c r="C944" s="213" t="s">
        <v>4208</v>
      </c>
      <c r="D944" s="191">
        <v>180366795</v>
      </c>
      <c r="E944" s="191">
        <v>184677709.52999997</v>
      </c>
      <c r="F944" s="191">
        <v>151027951.08000001</v>
      </c>
    </row>
    <row r="945" spans="3:6">
      <c r="C945" s="210" t="s">
        <v>287</v>
      </c>
      <c r="D945" s="191">
        <v>730951255</v>
      </c>
      <c r="E945" s="191">
        <v>1110700350.4399996</v>
      </c>
      <c r="F945" s="191">
        <v>792051887.96000004</v>
      </c>
    </row>
    <row r="946" spans="3:6">
      <c r="C946" s="211" t="s">
        <v>280</v>
      </c>
      <c r="D946" s="199">
        <v>496777876</v>
      </c>
      <c r="E946" s="199">
        <v>719958608.7099998</v>
      </c>
      <c r="F946" s="199">
        <v>599446581.13999999</v>
      </c>
    </row>
    <row r="947" spans="3:6">
      <c r="C947" s="212" t="s">
        <v>4278</v>
      </c>
      <c r="D947" s="191">
        <v>0</v>
      </c>
      <c r="E947" s="191">
        <v>90000000</v>
      </c>
      <c r="F947" s="191">
        <v>64882832.25</v>
      </c>
    </row>
    <row r="948" spans="3:6">
      <c r="C948" s="213" t="s">
        <v>4277</v>
      </c>
      <c r="D948" s="191">
        <v>0</v>
      </c>
      <c r="E948" s="191">
        <v>90000000</v>
      </c>
      <c r="F948" s="191">
        <v>64882832.25</v>
      </c>
    </row>
    <row r="949" spans="3:6">
      <c r="C949" s="212" t="s">
        <v>2518</v>
      </c>
      <c r="D949" s="191">
        <v>53986718</v>
      </c>
      <c r="E949" s="191">
        <v>37250000</v>
      </c>
      <c r="F949" s="191">
        <v>26541578.829999998</v>
      </c>
    </row>
    <row r="950" spans="3:6">
      <c r="C950" s="213" t="s">
        <v>2519</v>
      </c>
      <c r="D950" s="191">
        <v>53986718</v>
      </c>
      <c r="E950" s="191">
        <v>37250000</v>
      </c>
      <c r="F950" s="191">
        <v>26541578.829999998</v>
      </c>
    </row>
    <row r="951" spans="3:6">
      <c r="C951" s="212" t="s">
        <v>3138</v>
      </c>
      <c r="D951" s="191">
        <v>0</v>
      </c>
      <c r="E951" s="191">
        <v>30271280.359999999</v>
      </c>
      <c r="F951" s="191">
        <v>18851891.18</v>
      </c>
    </row>
    <row r="952" spans="3:6">
      <c r="C952" s="213" t="s">
        <v>3139</v>
      </c>
      <c r="D952" s="191">
        <v>0</v>
      </c>
      <c r="E952" s="191">
        <v>30271280.359999999</v>
      </c>
      <c r="F952" s="191">
        <v>18851891.18</v>
      </c>
    </row>
    <row r="953" spans="3:6">
      <c r="C953" s="212" t="s">
        <v>4276</v>
      </c>
      <c r="D953" s="191">
        <v>0</v>
      </c>
      <c r="E953" s="191">
        <v>31845000</v>
      </c>
      <c r="F953" s="191">
        <v>31842883.100000001</v>
      </c>
    </row>
    <row r="954" spans="3:6">
      <c r="C954" s="213" t="s">
        <v>4275</v>
      </c>
      <c r="D954" s="191">
        <v>0</v>
      </c>
      <c r="E954" s="191">
        <v>31845000</v>
      </c>
      <c r="F954" s="191">
        <v>31842883.100000001</v>
      </c>
    </row>
    <row r="955" spans="3:6">
      <c r="C955" s="212" t="s">
        <v>3699</v>
      </c>
      <c r="D955" s="191">
        <v>0</v>
      </c>
      <c r="E955" s="191">
        <v>25706113</v>
      </c>
      <c r="F955" s="191">
        <v>25706112.739999998</v>
      </c>
    </row>
    <row r="956" spans="3:6">
      <c r="C956" s="213" t="s">
        <v>3698</v>
      </c>
      <c r="D956" s="191">
        <v>0</v>
      </c>
      <c r="E956" s="191">
        <v>25706113</v>
      </c>
      <c r="F956" s="191">
        <v>25706112.739999998</v>
      </c>
    </row>
    <row r="957" spans="3:6">
      <c r="C957" s="212" t="s">
        <v>3223</v>
      </c>
      <c r="D957" s="191">
        <v>0</v>
      </c>
      <c r="E957" s="191">
        <v>4366000</v>
      </c>
      <c r="F957" s="191">
        <v>0</v>
      </c>
    </row>
    <row r="958" spans="3:6">
      <c r="C958" s="213" t="s">
        <v>3222</v>
      </c>
      <c r="D958" s="191">
        <v>0</v>
      </c>
      <c r="E958" s="191">
        <v>4366000</v>
      </c>
      <c r="F958" s="191">
        <v>0</v>
      </c>
    </row>
    <row r="959" spans="3:6">
      <c r="C959" s="212" t="s">
        <v>3697</v>
      </c>
      <c r="D959" s="191">
        <v>0</v>
      </c>
      <c r="E959" s="191">
        <v>30000000</v>
      </c>
      <c r="F959" s="191">
        <v>30000000</v>
      </c>
    </row>
    <row r="960" spans="3:6">
      <c r="C960" s="213" t="s">
        <v>3696</v>
      </c>
      <c r="D960" s="191">
        <v>0</v>
      </c>
      <c r="E960" s="191">
        <v>30000000</v>
      </c>
      <c r="F960" s="191">
        <v>30000000</v>
      </c>
    </row>
    <row r="961" spans="3:6">
      <c r="C961" s="212" t="s">
        <v>1185</v>
      </c>
      <c r="D961" s="191">
        <v>11075727</v>
      </c>
      <c r="E961" s="191">
        <v>1</v>
      </c>
      <c r="F961" s="191">
        <v>0</v>
      </c>
    </row>
    <row r="962" spans="3:6">
      <c r="C962" s="213" t="s">
        <v>1186</v>
      </c>
      <c r="D962" s="191">
        <v>11075727</v>
      </c>
      <c r="E962" s="191">
        <v>1</v>
      </c>
      <c r="F962" s="191">
        <v>0</v>
      </c>
    </row>
    <row r="963" spans="3:6">
      <c r="C963" s="212" t="s">
        <v>1187</v>
      </c>
      <c r="D963" s="191">
        <v>4612045</v>
      </c>
      <c r="E963" s="191">
        <v>1</v>
      </c>
      <c r="F963" s="191">
        <v>0</v>
      </c>
    </row>
    <row r="964" spans="3:6">
      <c r="C964" s="213" t="s">
        <v>1188</v>
      </c>
      <c r="D964" s="191">
        <v>4612045</v>
      </c>
      <c r="E964" s="191">
        <v>1</v>
      </c>
      <c r="F964" s="191">
        <v>0</v>
      </c>
    </row>
    <row r="965" spans="3:6">
      <c r="C965" s="212" t="s">
        <v>1189</v>
      </c>
      <c r="D965" s="191">
        <v>6582165</v>
      </c>
      <c r="E965" s="191">
        <v>2582165</v>
      </c>
      <c r="F965" s="191">
        <v>808247.52</v>
      </c>
    </row>
    <row r="966" spans="3:6">
      <c r="C966" s="213" t="s">
        <v>1190</v>
      </c>
      <c r="D966" s="191">
        <v>6582165</v>
      </c>
      <c r="E966" s="191">
        <v>2582165</v>
      </c>
      <c r="F966" s="191">
        <v>808247.52</v>
      </c>
    </row>
    <row r="967" spans="3:6">
      <c r="C967" s="212" t="s">
        <v>1191</v>
      </c>
      <c r="D967" s="191">
        <v>6582165</v>
      </c>
      <c r="E967" s="191">
        <v>5759394.79</v>
      </c>
      <c r="F967" s="191">
        <v>3182676.57</v>
      </c>
    </row>
    <row r="968" spans="3:6">
      <c r="C968" s="213" t="s">
        <v>1192</v>
      </c>
      <c r="D968" s="191">
        <v>6582165</v>
      </c>
      <c r="E968" s="191">
        <v>5759394.79</v>
      </c>
      <c r="F968" s="191">
        <v>3182676.57</v>
      </c>
    </row>
    <row r="969" spans="3:6">
      <c r="C969" s="212" t="s">
        <v>4274</v>
      </c>
      <c r="D969" s="191">
        <v>0</v>
      </c>
      <c r="E969" s="191">
        <v>67736000</v>
      </c>
      <c r="F969" s="191">
        <v>67736000</v>
      </c>
    </row>
    <row r="970" spans="3:6">
      <c r="C970" s="213" t="s">
        <v>4273</v>
      </c>
      <c r="D970" s="191">
        <v>0</v>
      </c>
      <c r="E970" s="191">
        <v>67736000</v>
      </c>
      <c r="F970" s="191">
        <v>67736000</v>
      </c>
    </row>
    <row r="971" spans="3:6">
      <c r="C971" s="212" t="s">
        <v>1193</v>
      </c>
      <c r="D971" s="191">
        <v>4612045</v>
      </c>
      <c r="E971" s="191">
        <v>0.95</v>
      </c>
      <c r="F971" s="191">
        <v>0</v>
      </c>
    </row>
    <row r="972" spans="3:6">
      <c r="C972" s="213" t="s">
        <v>1194</v>
      </c>
      <c r="D972" s="191">
        <v>4612045</v>
      </c>
      <c r="E972" s="191">
        <v>0.95</v>
      </c>
      <c r="F972" s="191">
        <v>0</v>
      </c>
    </row>
    <row r="973" spans="3:6">
      <c r="C973" s="212" t="s">
        <v>1195</v>
      </c>
      <c r="D973" s="191">
        <v>11075727</v>
      </c>
      <c r="E973" s="191">
        <v>5307260.96</v>
      </c>
      <c r="F973" s="191">
        <v>0</v>
      </c>
    </row>
    <row r="974" spans="3:6">
      <c r="C974" s="213" t="s">
        <v>1196</v>
      </c>
      <c r="D974" s="191">
        <v>11075727</v>
      </c>
      <c r="E974" s="191">
        <v>5307260.96</v>
      </c>
      <c r="F974" s="191">
        <v>0</v>
      </c>
    </row>
    <row r="975" spans="3:6">
      <c r="C975" s="212" t="s">
        <v>1197</v>
      </c>
      <c r="D975" s="191">
        <v>6582165</v>
      </c>
      <c r="E975" s="191">
        <v>5939944.8799999999</v>
      </c>
      <c r="F975" s="191">
        <v>4311607.0599999996</v>
      </c>
    </row>
    <row r="976" spans="3:6">
      <c r="C976" s="213" t="s">
        <v>1198</v>
      </c>
      <c r="D976" s="191">
        <v>6582165</v>
      </c>
      <c r="E976" s="191">
        <v>5939944.8799999999</v>
      </c>
      <c r="F976" s="191">
        <v>4311607.0599999996</v>
      </c>
    </row>
    <row r="977" spans="3:6">
      <c r="C977" s="212" t="s">
        <v>4272</v>
      </c>
      <c r="D977" s="191">
        <v>0</v>
      </c>
      <c r="E977" s="191">
        <v>4000000</v>
      </c>
      <c r="F977" s="191">
        <v>0</v>
      </c>
    </row>
    <row r="978" spans="3:6">
      <c r="C978" s="213" t="s">
        <v>4271</v>
      </c>
      <c r="D978" s="191">
        <v>0</v>
      </c>
      <c r="E978" s="191">
        <v>4000000</v>
      </c>
      <c r="F978" s="191">
        <v>0</v>
      </c>
    </row>
    <row r="979" spans="3:6">
      <c r="C979" s="212" t="s">
        <v>1199</v>
      </c>
      <c r="D979" s="191">
        <v>11075727</v>
      </c>
      <c r="E979" s="191">
        <v>0</v>
      </c>
      <c r="F979" s="191">
        <v>0</v>
      </c>
    </row>
    <row r="980" spans="3:6">
      <c r="C980" s="213" t="s">
        <v>1200</v>
      </c>
      <c r="D980" s="191">
        <v>11075727</v>
      </c>
      <c r="E980" s="191">
        <v>0</v>
      </c>
      <c r="F980" s="191">
        <v>0</v>
      </c>
    </row>
    <row r="981" spans="3:6">
      <c r="C981" s="212" t="s">
        <v>4270</v>
      </c>
      <c r="D981" s="191">
        <v>0</v>
      </c>
      <c r="E981" s="191">
        <v>32101000</v>
      </c>
      <c r="F981" s="191">
        <v>32100062.390000001</v>
      </c>
    </row>
    <row r="982" spans="3:6">
      <c r="C982" s="213" t="s">
        <v>4269</v>
      </c>
      <c r="D982" s="191">
        <v>0</v>
      </c>
      <c r="E982" s="191">
        <v>32101000</v>
      </c>
      <c r="F982" s="191">
        <v>32100062.390000001</v>
      </c>
    </row>
    <row r="983" spans="3:6">
      <c r="C983" s="212" t="s">
        <v>1494</v>
      </c>
      <c r="D983" s="191">
        <v>6659723</v>
      </c>
      <c r="E983" s="191">
        <v>0</v>
      </c>
      <c r="F983" s="191">
        <v>0</v>
      </c>
    </row>
    <row r="984" spans="3:6">
      <c r="C984" s="213" t="s">
        <v>1495</v>
      </c>
      <c r="D984" s="191">
        <v>6659723</v>
      </c>
      <c r="E984" s="191">
        <v>0</v>
      </c>
      <c r="F984" s="191">
        <v>0</v>
      </c>
    </row>
    <row r="985" spans="3:6">
      <c r="C985" s="212" t="s">
        <v>1496</v>
      </c>
      <c r="D985" s="191">
        <v>4718384</v>
      </c>
      <c r="E985" s="191">
        <v>1</v>
      </c>
      <c r="F985" s="191">
        <v>0</v>
      </c>
    </row>
    <row r="986" spans="3:6">
      <c r="C986" s="213" t="s">
        <v>1497</v>
      </c>
      <c r="D986" s="191">
        <v>4718384</v>
      </c>
      <c r="E986" s="191">
        <v>1</v>
      </c>
      <c r="F986" s="191">
        <v>0</v>
      </c>
    </row>
    <row r="987" spans="3:6">
      <c r="C987" s="212" t="s">
        <v>1498</v>
      </c>
      <c r="D987" s="191">
        <v>4718384</v>
      </c>
      <c r="E987" s="191">
        <v>4718384</v>
      </c>
      <c r="F987" s="191">
        <v>2208939.41</v>
      </c>
    </row>
    <row r="988" spans="3:6">
      <c r="C988" s="213" t="s">
        <v>1499</v>
      </c>
      <c r="D988" s="191">
        <v>4718384</v>
      </c>
      <c r="E988" s="191">
        <v>4718384</v>
      </c>
      <c r="F988" s="191">
        <v>2208939.41</v>
      </c>
    </row>
    <row r="989" spans="3:6">
      <c r="C989" s="212" t="s">
        <v>1500</v>
      </c>
      <c r="D989" s="191">
        <v>4718384</v>
      </c>
      <c r="E989" s="191">
        <v>2693084</v>
      </c>
      <c r="F989" s="191">
        <v>1230170.5</v>
      </c>
    </row>
    <row r="990" spans="3:6">
      <c r="C990" s="213" t="s">
        <v>1501</v>
      </c>
      <c r="D990" s="191">
        <v>4718384</v>
      </c>
      <c r="E990" s="191">
        <v>2693084</v>
      </c>
      <c r="F990" s="191">
        <v>1230170.5</v>
      </c>
    </row>
    <row r="991" spans="3:6">
      <c r="C991" s="212" t="s">
        <v>3540</v>
      </c>
      <c r="D991" s="191">
        <v>0</v>
      </c>
      <c r="E991" s="191">
        <v>0</v>
      </c>
      <c r="F991" s="191">
        <v>0</v>
      </c>
    </row>
    <row r="992" spans="3:6">
      <c r="C992" s="213" t="s">
        <v>3539</v>
      </c>
      <c r="D992" s="191">
        <v>0</v>
      </c>
      <c r="E992" s="191">
        <v>0</v>
      </c>
      <c r="F992" s="191">
        <v>0</v>
      </c>
    </row>
    <row r="993" spans="3:6">
      <c r="C993" s="212" t="s">
        <v>3538</v>
      </c>
      <c r="D993" s="191">
        <v>0</v>
      </c>
      <c r="E993" s="191">
        <v>0</v>
      </c>
      <c r="F993" s="191">
        <v>0</v>
      </c>
    </row>
    <row r="994" spans="3:6">
      <c r="C994" s="213" t="s">
        <v>3537</v>
      </c>
      <c r="D994" s="191">
        <v>0</v>
      </c>
      <c r="E994" s="191">
        <v>0</v>
      </c>
      <c r="F994" s="191">
        <v>0</v>
      </c>
    </row>
    <row r="995" spans="3:6">
      <c r="C995" s="212" t="s">
        <v>3536</v>
      </c>
      <c r="D995" s="191">
        <v>0</v>
      </c>
      <c r="E995" s="191">
        <v>0</v>
      </c>
      <c r="F995" s="191">
        <v>0</v>
      </c>
    </row>
    <row r="996" spans="3:6">
      <c r="C996" s="213" t="s">
        <v>3535</v>
      </c>
      <c r="D996" s="191">
        <v>0</v>
      </c>
      <c r="E996" s="191">
        <v>0</v>
      </c>
      <c r="F996" s="191">
        <v>0</v>
      </c>
    </row>
    <row r="997" spans="3:6">
      <c r="C997" s="212" t="s">
        <v>366</v>
      </c>
      <c r="D997" s="191">
        <v>3761235</v>
      </c>
      <c r="E997" s="191">
        <v>5347499</v>
      </c>
      <c r="F997" s="191">
        <v>5347497.5</v>
      </c>
    </row>
    <row r="998" spans="3:6">
      <c r="C998" s="213" t="s">
        <v>701</v>
      </c>
      <c r="D998" s="191">
        <v>3761235</v>
      </c>
      <c r="E998" s="191">
        <v>5347499</v>
      </c>
      <c r="F998" s="191">
        <v>5347497.5</v>
      </c>
    </row>
    <row r="999" spans="3:6">
      <c r="C999" s="212" t="s">
        <v>2853</v>
      </c>
      <c r="D999" s="191">
        <v>14068616</v>
      </c>
      <c r="E999" s="191">
        <v>8507627</v>
      </c>
      <c r="F999" s="191">
        <v>8507625.2400000002</v>
      </c>
    </row>
    <row r="1000" spans="3:6">
      <c r="C1000" s="213" t="s">
        <v>4214</v>
      </c>
      <c r="D1000" s="191">
        <v>14068616</v>
      </c>
      <c r="E1000" s="191">
        <v>8507627</v>
      </c>
      <c r="F1000" s="191">
        <v>8507625.2400000002</v>
      </c>
    </row>
    <row r="1001" spans="3:6">
      <c r="C1001" s="212" t="s">
        <v>2854</v>
      </c>
      <c r="D1001" s="191">
        <v>27364844</v>
      </c>
      <c r="E1001" s="191">
        <v>2</v>
      </c>
      <c r="F1001" s="191">
        <v>0</v>
      </c>
    </row>
    <row r="1002" spans="3:6">
      <c r="C1002" s="213" t="s">
        <v>4213</v>
      </c>
      <c r="D1002" s="191">
        <v>27364844</v>
      </c>
      <c r="E1002" s="191">
        <v>2</v>
      </c>
      <c r="F1002" s="191">
        <v>0</v>
      </c>
    </row>
    <row r="1003" spans="3:6">
      <c r="C1003" s="212" t="s">
        <v>2855</v>
      </c>
      <c r="D1003" s="191">
        <v>18846960</v>
      </c>
      <c r="E1003" s="191">
        <v>16201419</v>
      </c>
      <c r="F1003" s="191">
        <v>0</v>
      </c>
    </row>
    <row r="1004" spans="3:6">
      <c r="C1004" s="213" t="s">
        <v>2856</v>
      </c>
      <c r="D1004" s="191">
        <v>18846960</v>
      </c>
      <c r="E1004" s="191">
        <v>16201419</v>
      </c>
      <c r="F1004" s="191">
        <v>0</v>
      </c>
    </row>
    <row r="1005" spans="3:6">
      <c r="C1005" s="212" t="s">
        <v>2857</v>
      </c>
      <c r="D1005" s="191">
        <v>43469467</v>
      </c>
      <c r="E1005" s="191">
        <v>20000002</v>
      </c>
      <c r="F1005" s="191">
        <v>20000000</v>
      </c>
    </row>
    <row r="1006" spans="3:6">
      <c r="C1006" s="213" t="s">
        <v>2858</v>
      </c>
      <c r="D1006" s="191">
        <v>43469467</v>
      </c>
      <c r="E1006" s="191">
        <v>20000002</v>
      </c>
      <c r="F1006" s="191">
        <v>20000000</v>
      </c>
    </row>
    <row r="1007" spans="3:6">
      <c r="C1007" s="212" t="s">
        <v>367</v>
      </c>
      <c r="D1007" s="191">
        <v>47401671</v>
      </c>
      <c r="E1007" s="191">
        <v>66345109.399999999</v>
      </c>
      <c r="F1007" s="191">
        <v>48695815.899999999</v>
      </c>
    </row>
    <row r="1008" spans="3:6">
      <c r="C1008" s="213" t="s">
        <v>702</v>
      </c>
      <c r="D1008" s="191">
        <v>47401671</v>
      </c>
      <c r="E1008" s="191">
        <v>66345109.399999999</v>
      </c>
      <c r="F1008" s="191">
        <v>48695815.899999999</v>
      </c>
    </row>
    <row r="1009" spans="3:6">
      <c r="C1009" s="212" t="s">
        <v>1005</v>
      </c>
      <c r="D1009" s="191">
        <v>6500000</v>
      </c>
      <c r="E1009" s="191">
        <v>0</v>
      </c>
      <c r="F1009" s="191">
        <v>0</v>
      </c>
    </row>
    <row r="1010" spans="3:6">
      <c r="C1010" s="213" t="s">
        <v>1006</v>
      </c>
      <c r="D1010" s="191">
        <v>6500000</v>
      </c>
      <c r="E1010" s="191">
        <v>0</v>
      </c>
      <c r="F1010" s="191">
        <v>0</v>
      </c>
    </row>
    <row r="1011" spans="3:6">
      <c r="C1011" s="212" t="s">
        <v>2590</v>
      </c>
      <c r="D1011" s="191">
        <v>0</v>
      </c>
      <c r="E1011" s="191">
        <v>28208608.390000001</v>
      </c>
      <c r="F1011" s="191">
        <v>28208608.390000001</v>
      </c>
    </row>
    <row r="1012" spans="3:6">
      <c r="C1012" s="213" t="s">
        <v>2591</v>
      </c>
      <c r="D1012" s="191">
        <v>0</v>
      </c>
      <c r="E1012" s="191">
        <v>28208608.390000001</v>
      </c>
      <c r="F1012" s="191">
        <v>28208608.390000001</v>
      </c>
    </row>
    <row r="1013" spans="3:6">
      <c r="C1013" s="212" t="s">
        <v>2592</v>
      </c>
      <c r="D1013" s="191">
        <v>13688816</v>
      </c>
      <c r="E1013" s="191">
        <v>11809800</v>
      </c>
      <c r="F1013" s="191">
        <v>10953426.359999999</v>
      </c>
    </row>
    <row r="1014" spans="3:6">
      <c r="C1014" s="213" t="s">
        <v>2593</v>
      </c>
      <c r="D1014" s="191">
        <v>13688816</v>
      </c>
      <c r="E1014" s="191">
        <v>11809800</v>
      </c>
      <c r="F1014" s="191">
        <v>10953426.359999999</v>
      </c>
    </row>
    <row r="1015" spans="3:6">
      <c r="C1015" s="212" t="s">
        <v>3104</v>
      </c>
      <c r="D1015" s="191">
        <v>0</v>
      </c>
      <c r="E1015" s="191">
        <v>0</v>
      </c>
      <c r="F1015" s="191">
        <v>0</v>
      </c>
    </row>
    <row r="1016" spans="3:6">
      <c r="C1016" s="213" t="s">
        <v>3105</v>
      </c>
      <c r="D1016" s="191">
        <v>0</v>
      </c>
      <c r="E1016" s="191">
        <v>0</v>
      </c>
      <c r="F1016" s="191">
        <v>0</v>
      </c>
    </row>
    <row r="1017" spans="3:6">
      <c r="C1017" s="212" t="s">
        <v>2859</v>
      </c>
      <c r="D1017" s="191">
        <v>25025236</v>
      </c>
      <c r="E1017" s="191">
        <v>17950731</v>
      </c>
      <c r="F1017" s="191">
        <v>17950728.09</v>
      </c>
    </row>
    <row r="1018" spans="3:6">
      <c r="C1018" s="213" t="s">
        <v>2860</v>
      </c>
      <c r="D1018" s="191">
        <v>25025236</v>
      </c>
      <c r="E1018" s="191">
        <v>17950731</v>
      </c>
      <c r="F1018" s="191">
        <v>17950728.09</v>
      </c>
    </row>
    <row r="1019" spans="3:6">
      <c r="C1019" s="212" t="s">
        <v>4088</v>
      </c>
      <c r="D1019" s="191">
        <v>3596254</v>
      </c>
      <c r="E1019" s="191">
        <v>1</v>
      </c>
      <c r="F1019" s="191">
        <v>0</v>
      </c>
    </row>
    <row r="1020" spans="3:6">
      <c r="C1020" s="213" t="s">
        <v>2861</v>
      </c>
      <c r="D1020" s="191">
        <v>3596254</v>
      </c>
      <c r="E1020" s="191">
        <v>1</v>
      </c>
      <c r="F1020" s="191">
        <v>0</v>
      </c>
    </row>
    <row r="1021" spans="3:6">
      <c r="C1021" s="212" t="s">
        <v>2862</v>
      </c>
      <c r="D1021" s="191">
        <v>3224770</v>
      </c>
      <c r="E1021" s="191">
        <v>0</v>
      </c>
      <c r="F1021" s="191">
        <v>0</v>
      </c>
    </row>
    <row r="1022" spans="3:6">
      <c r="C1022" s="213" t="s">
        <v>2863</v>
      </c>
      <c r="D1022" s="191">
        <v>3224770</v>
      </c>
      <c r="E1022" s="191">
        <v>0</v>
      </c>
      <c r="F1022" s="191">
        <v>0</v>
      </c>
    </row>
    <row r="1023" spans="3:6">
      <c r="C1023" s="212" t="s">
        <v>2800</v>
      </c>
      <c r="D1023" s="191">
        <v>16963601</v>
      </c>
      <c r="E1023" s="191">
        <v>31832292.300000001</v>
      </c>
      <c r="F1023" s="191">
        <v>16900000</v>
      </c>
    </row>
    <row r="1024" spans="3:6">
      <c r="C1024" s="213" t="s">
        <v>2801</v>
      </c>
      <c r="D1024" s="191">
        <v>16963601</v>
      </c>
      <c r="E1024" s="191">
        <v>31832292.300000001</v>
      </c>
      <c r="F1024" s="191">
        <v>16900000</v>
      </c>
    </row>
    <row r="1025" spans="3:6">
      <c r="C1025" s="212" t="s">
        <v>2864</v>
      </c>
      <c r="D1025" s="191">
        <v>30379220</v>
      </c>
      <c r="E1025" s="191">
        <v>1</v>
      </c>
      <c r="F1025" s="191">
        <v>0</v>
      </c>
    </row>
    <row r="1026" spans="3:6">
      <c r="C1026" s="213" t="s">
        <v>2865</v>
      </c>
      <c r="D1026" s="191">
        <v>30379220</v>
      </c>
      <c r="E1026" s="191">
        <v>1</v>
      </c>
      <c r="F1026" s="191">
        <v>0</v>
      </c>
    </row>
    <row r="1027" spans="3:6">
      <c r="C1027" s="212" t="s">
        <v>2866</v>
      </c>
      <c r="D1027" s="191">
        <v>27614814</v>
      </c>
      <c r="E1027" s="191">
        <v>25603877</v>
      </c>
      <c r="F1027" s="191">
        <v>25603874.309999999</v>
      </c>
    </row>
    <row r="1028" spans="3:6">
      <c r="C1028" s="213" t="s">
        <v>2867</v>
      </c>
      <c r="D1028" s="191">
        <v>27614814</v>
      </c>
      <c r="E1028" s="191">
        <v>25603877</v>
      </c>
      <c r="F1028" s="191">
        <v>25603874.309999999</v>
      </c>
    </row>
    <row r="1029" spans="3:6">
      <c r="C1029" s="212" t="s">
        <v>2868</v>
      </c>
      <c r="D1029" s="191">
        <v>4275812</v>
      </c>
      <c r="E1029" s="191">
        <v>0</v>
      </c>
      <c r="F1029" s="191">
        <v>0</v>
      </c>
    </row>
    <row r="1030" spans="3:6">
      <c r="C1030" s="213" t="s">
        <v>2869</v>
      </c>
      <c r="D1030" s="191">
        <v>4275812</v>
      </c>
      <c r="E1030" s="191">
        <v>0</v>
      </c>
      <c r="F1030" s="191">
        <v>0</v>
      </c>
    </row>
    <row r="1031" spans="3:6">
      <c r="C1031" s="212" t="s">
        <v>3106</v>
      </c>
      <c r="D1031" s="191">
        <v>0</v>
      </c>
      <c r="E1031" s="191">
        <v>1</v>
      </c>
      <c r="F1031" s="191">
        <v>0</v>
      </c>
    </row>
    <row r="1032" spans="3:6">
      <c r="C1032" s="213" t="s">
        <v>3105</v>
      </c>
      <c r="D1032" s="191">
        <v>0</v>
      </c>
      <c r="E1032" s="191">
        <v>1</v>
      </c>
      <c r="F1032" s="191">
        <v>0</v>
      </c>
    </row>
    <row r="1033" spans="3:6">
      <c r="C1033" s="212" t="s">
        <v>368</v>
      </c>
      <c r="D1033" s="191">
        <v>69496778</v>
      </c>
      <c r="E1033" s="191">
        <v>105562266</v>
      </c>
      <c r="F1033" s="191">
        <v>105562262.64</v>
      </c>
    </row>
    <row r="1034" spans="3:6">
      <c r="C1034" s="213" t="s">
        <v>703</v>
      </c>
      <c r="D1034" s="191">
        <v>69496778</v>
      </c>
      <c r="E1034" s="191">
        <v>105562266</v>
      </c>
      <c r="F1034" s="191">
        <v>105562262.64</v>
      </c>
    </row>
    <row r="1035" spans="3:6">
      <c r="C1035" s="212" t="s">
        <v>2870</v>
      </c>
      <c r="D1035" s="191">
        <v>4100423</v>
      </c>
      <c r="E1035" s="191">
        <v>2313741.6800000002</v>
      </c>
      <c r="F1035" s="191">
        <v>2313741.16</v>
      </c>
    </row>
    <row r="1036" spans="3:6">
      <c r="C1036" s="213" t="s">
        <v>2871</v>
      </c>
      <c r="D1036" s="191">
        <v>4100423</v>
      </c>
      <c r="E1036" s="191">
        <v>2313741.6800000002</v>
      </c>
      <c r="F1036" s="191">
        <v>2313741.16</v>
      </c>
    </row>
    <row r="1037" spans="3:6">
      <c r="C1037" s="211" t="s">
        <v>282</v>
      </c>
      <c r="D1037" s="199">
        <v>47840351</v>
      </c>
      <c r="E1037" s="199">
        <v>252159587.07999998</v>
      </c>
      <c r="F1037" s="199">
        <v>79622365.090000004</v>
      </c>
    </row>
    <row r="1038" spans="3:6">
      <c r="C1038" s="212" t="s">
        <v>4087</v>
      </c>
      <c r="D1038" s="191">
        <v>47840351</v>
      </c>
      <c r="E1038" s="191">
        <v>40000000.619999997</v>
      </c>
      <c r="F1038" s="191">
        <v>10280000</v>
      </c>
    </row>
    <row r="1039" spans="3:6">
      <c r="C1039" s="213" t="s">
        <v>2540</v>
      </c>
      <c r="D1039" s="191">
        <v>47840351</v>
      </c>
      <c r="E1039" s="191">
        <v>40000000.619999997</v>
      </c>
      <c r="F1039" s="191">
        <v>10280000</v>
      </c>
    </row>
    <row r="1040" spans="3:6">
      <c r="C1040" s="212" t="s">
        <v>4086</v>
      </c>
      <c r="D1040" s="191">
        <v>0</v>
      </c>
      <c r="E1040" s="191">
        <v>212159586.45999998</v>
      </c>
      <c r="F1040" s="191">
        <v>69342365.090000004</v>
      </c>
    </row>
    <row r="1041" spans="3:6">
      <c r="C1041" s="213" t="s">
        <v>3140</v>
      </c>
      <c r="D1041" s="191">
        <v>0</v>
      </c>
      <c r="E1041" s="191">
        <v>212159586.45999998</v>
      </c>
      <c r="F1041" s="191">
        <v>69342365.090000004</v>
      </c>
    </row>
    <row r="1042" spans="3:6">
      <c r="C1042" s="211" t="s">
        <v>297</v>
      </c>
      <c r="D1042" s="199">
        <v>186333028</v>
      </c>
      <c r="E1042" s="199">
        <v>138582154.65000001</v>
      </c>
      <c r="F1042" s="199">
        <v>112982941.73</v>
      </c>
    </row>
    <row r="1043" spans="3:6">
      <c r="C1043" s="212" t="s">
        <v>4278</v>
      </c>
      <c r="D1043" s="191">
        <v>0</v>
      </c>
      <c r="E1043" s="191">
        <v>25599212.920000002</v>
      </c>
      <c r="F1043" s="191">
        <v>0</v>
      </c>
    </row>
    <row r="1044" spans="3:6">
      <c r="C1044" s="213" t="s">
        <v>4277</v>
      </c>
      <c r="D1044" s="191">
        <v>0</v>
      </c>
      <c r="E1044" s="191">
        <v>25599212.920000002</v>
      </c>
      <c r="F1044" s="191">
        <v>0</v>
      </c>
    </row>
    <row r="1045" spans="3:6">
      <c r="C1045" s="212" t="s">
        <v>2590</v>
      </c>
      <c r="D1045" s="191">
        <v>186333028</v>
      </c>
      <c r="E1045" s="191">
        <v>112982941.73</v>
      </c>
      <c r="F1045" s="191">
        <v>112982941.73</v>
      </c>
    </row>
    <row r="1046" spans="3:6">
      <c r="C1046" s="213" t="s">
        <v>2591</v>
      </c>
      <c r="D1046" s="191">
        <v>186333028</v>
      </c>
      <c r="E1046" s="191">
        <v>112982941.73</v>
      </c>
      <c r="F1046" s="191">
        <v>112982941.73</v>
      </c>
    </row>
    <row r="1047" spans="3:6">
      <c r="C1047" s="210" t="s">
        <v>369</v>
      </c>
      <c r="D1047" s="191">
        <v>1289534134</v>
      </c>
      <c r="E1047" s="191">
        <v>1029772549.5400001</v>
      </c>
      <c r="F1047" s="191">
        <v>819179513.52999997</v>
      </c>
    </row>
    <row r="1048" spans="3:6">
      <c r="C1048" s="211" t="s">
        <v>280</v>
      </c>
      <c r="D1048" s="199">
        <v>1289534134</v>
      </c>
      <c r="E1048" s="199">
        <v>1029772549.5400001</v>
      </c>
      <c r="F1048" s="199">
        <v>819179513.52999997</v>
      </c>
    </row>
    <row r="1049" spans="3:6">
      <c r="C1049" s="212" t="s">
        <v>1201</v>
      </c>
      <c r="D1049" s="191">
        <v>11035275</v>
      </c>
      <c r="E1049" s="191">
        <v>0.56000000000000005</v>
      </c>
      <c r="F1049" s="191">
        <v>0</v>
      </c>
    </row>
    <row r="1050" spans="3:6">
      <c r="C1050" s="213" t="s">
        <v>1202</v>
      </c>
      <c r="D1050" s="191">
        <v>11035275</v>
      </c>
      <c r="E1050" s="191">
        <v>0.56000000000000005</v>
      </c>
      <c r="F1050" s="191">
        <v>0</v>
      </c>
    </row>
    <row r="1051" spans="3:6">
      <c r="C1051" s="212" t="s">
        <v>1203</v>
      </c>
      <c r="D1051" s="191">
        <v>4595200</v>
      </c>
      <c r="E1051" s="191">
        <v>3225298.84</v>
      </c>
      <c r="F1051" s="191">
        <v>3225298.84</v>
      </c>
    </row>
    <row r="1052" spans="3:6">
      <c r="C1052" s="213" t="s">
        <v>1204</v>
      </c>
      <c r="D1052" s="191">
        <v>4595200</v>
      </c>
      <c r="E1052" s="191">
        <v>3225298.84</v>
      </c>
      <c r="F1052" s="191">
        <v>3225298.84</v>
      </c>
    </row>
    <row r="1053" spans="3:6">
      <c r="C1053" s="212" t="s">
        <v>1205</v>
      </c>
      <c r="D1053" s="191">
        <v>6558125</v>
      </c>
      <c r="E1053" s="191">
        <v>1</v>
      </c>
      <c r="F1053" s="191">
        <v>0</v>
      </c>
    </row>
    <row r="1054" spans="3:6">
      <c r="C1054" s="213" t="s">
        <v>1206</v>
      </c>
      <c r="D1054" s="191">
        <v>6558125</v>
      </c>
      <c r="E1054" s="191">
        <v>1</v>
      </c>
      <c r="F1054" s="191">
        <v>0</v>
      </c>
    </row>
    <row r="1055" spans="3:6">
      <c r="C1055" s="212" t="s">
        <v>4085</v>
      </c>
      <c r="D1055" s="191">
        <v>11035275</v>
      </c>
      <c r="E1055" s="191">
        <v>4643498.5599999996</v>
      </c>
      <c r="F1055" s="191">
        <v>4643497.6900000004</v>
      </c>
    </row>
    <row r="1056" spans="3:6">
      <c r="C1056" s="213" t="s">
        <v>1207</v>
      </c>
      <c r="D1056" s="191">
        <v>11035275</v>
      </c>
      <c r="E1056" s="191">
        <v>4643498.5599999996</v>
      </c>
      <c r="F1056" s="191">
        <v>4643497.6900000004</v>
      </c>
    </row>
    <row r="1057" spans="3:6">
      <c r="C1057" s="212" t="s">
        <v>370</v>
      </c>
      <c r="D1057" s="191">
        <v>242940000</v>
      </c>
      <c r="E1057" s="191">
        <v>59540000</v>
      </c>
      <c r="F1057" s="191">
        <v>43212859.729999997</v>
      </c>
    </row>
    <row r="1058" spans="3:6">
      <c r="C1058" s="213" t="s">
        <v>704</v>
      </c>
      <c r="D1058" s="191">
        <v>242940000</v>
      </c>
      <c r="E1058" s="191">
        <v>59540000</v>
      </c>
      <c r="F1058" s="191">
        <v>43212859.729999997</v>
      </c>
    </row>
    <row r="1059" spans="3:6">
      <c r="C1059" s="212" t="s">
        <v>1208</v>
      </c>
      <c r="D1059" s="191">
        <v>4595200</v>
      </c>
      <c r="E1059" s="191">
        <v>1456093.94</v>
      </c>
      <c r="F1059" s="191">
        <v>1456093.76</v>
      </c>
    </row>
    <row r="1060" spans="3:6">
      <c r="C1060" s="213" t="s">
        <v>1209</v>
      </c>
      <c r="D1060" s="191">
        <v>4595200</v>
      </c>
      <c r="E1060" s="191">
        <v>1456093.94</v>
      </c>
      <c r="F1060" s="191">
        <v>1456093.76</v>
      </c>
    </row>
    <row r="1061" spans="3:6">
      <c r="C1061" s="212" t="s">
        <v>1210</v>
      </c>
      <c r="D1061" s="191">
        <v>4595200</v>
      </c>
      <c r="E1061" s="191">
        <v>1.94</v>
      </c>
      <c r="F1061" s="191">
        <v>0</v>
      </c>
    </row>
    <row r="1062" spans="3:6">
      <c r="C1062" s="213" t="s">
        <v>1211</v>
      </c>
      <c r="D1062" s="191">
        <v>4595200</v>
      </c>
      <c r="E1062" s="191">
        <v>1.94</v>
      </c>
      <c r="F1062" s="191">
        <v>0</v>
      </c>
    </row>
    <row r="1063" spans="3:6">
      <c r="C1063" s="212" t="s">
        <v>2694</v>
      </c>
      <c r="D1063" s="191">
        <v>4595200</v>
      </c>
      <c r="E1063" s="191">
        <v>0.94</v>
      </c>
      <c r="F1063" s="191">
        <v>0</v>
      </c>
    </row>
    <row r="1064" spans="3:6">
      <c r="C1064" s="213" t="s">
        <v>1212</v>
      </c>
      <c r="D1064" s="191">
        <v>4595200</v>
      </c>
      <c r="E1064" s="191">
        <v>0.94</v>
      </c>
      <c r="F1064" s="191">
        <v>0</v>
      </c>
    </row>
    <row r="1065" spans="3:6">
      <c r="C1065" s="212" t="s">
        <v>1213</v>
      </c>
      <c r="D1065" s="191">
        <v>12313456</v>
      </c>
      <c r="E1065" s="191">
        <v>15391820.609999999</v>
      </c>
      <c r="F1065" s="191">
        <v>3078364.12</v>
      </c>
    </row>
    <row r="1066" spans="3:6">
      <c r="C1066" s="213" t="s">
        <v>1214</v>
      </c>
      <c r="D1066" s="191">
        <v>12313456</v>
      </c>
      <c r="E1066" s="191">
        <v>15391820.609999999</v>
      </c>
      <c r="F1066" s="191">
        <v>3078364.12</v>
      </c>
    </row>
    <row r="1067" spans="3:6">
      <c r="C1067" s="212" t="s">
        <v>371</v>
      </c>
      <c r="D1067" s="191">
        <v>42419829</v>
      </c>
      <c r="E1067" s="191">
        <v>67024225.469999999</v>
      </c>
      <c r="F1067" s="191">
        <v>57034398.619999997</v>
      </c>
    </row>
    <row r="1068" spans="3:6">
      <c r="C1068" s="213" t="s">
        <v>705</v>
      </c>
      <c r="D1068" s="191">
        <v>42419829</v>
      </c>
      <c r="E1068" s="191">
        <v>67024225.469999999</v>
      </c>
      <c r="F1068" s="191">
        <v>57034398.619999997</v>
      </c>
    </row>
    <row r="1069" spans="3:6">
      <c r="C1069" s="212" t="s">
        <v>372</v>
      </c>
      <c r="D1069" s="191">
        <v>223614962</v>
      </c>
      <c r="E1069" s="191">
        <v>9824400</v>
      </c>
      <c r="F1069" s="191">
        <v>9824400</v>
      </c>
    </row>
    <row r="1070" spans="3:6">
      <c r="C1070" s="213" t="s">
        <v>706</v>
      </c>
      <c r="D1070" s="191">
        <v>223614962</v>
      </c>
      <c r="E1070" s="191">
        <v>9824400</v>
      </c>
      <c r="F1070" s="191">
        <v>9824400</v>
      </c>
    </row>
    <row r="1071" spans="3:6">
      <c r="C1071" s="212" t="s">
        <v>1007</v>
      </c>
      <c r="D1071" s="191">
        <v>567772</v>
      </c>
      <c r="E1071" s="191">
        <v>0</v>
      </c>
      <c r="F1071" s="191">
        <v>0</v>
      </c>
    </row>
    <row r="1072" spans="3:6">
      <c r="C1072" s="213" t="s">
        <v>1008</v>
      </c>
      <c r="D1072" s="191">
        <v>567772</v>
      </c>
      <c r="E1072" s="191">
        <v>0</v>
      </c>
      <c r="F1072" s="191">
        <v>0</v>
      </c>
    </row>
    <row r="1073" spans="3:6">
      <c r="C1073" s="212" t="s">
        <v>1502</v>
      </c>
      <c r="D1073" s="191">
        <v>4768626</v>
      </c>
      <c r="E1073" s="191">
        <v>1</v>
      </c>
      <c r="F1073" s="191">
        <v>0</v>
      </c>
    </row>
    <row r="1074" spans="3:6">
      <c r="C1074" s="213" t="s">
        <v>1503</v>
      </c>
      <c r="D1074" s="191">
        <v>4768626</v>
      </c>
      <c r="E1074" s="191">
        <v>1</v>
      </c>
      <c r="F1074" s="191">
        <v>0</v>
      </c>
    </row>
    <row r="1075" spans="3:6">
      <c r="C1075" s="213" t="s">
        <v>3534</v>
      </c>
      <c r="D1075" s="191">
        <v>0</v>
      </c>
      <c r="E1075" s="191">
        <v>0</v>
      </c>
      <c r="F1075" s="191">
        <v>0</v>
      </c>
    </row>
    <row r="1076" spans="3:6">
      <c r="C1076" s="212" t="s">
        <v>4084</v>
      </c>
      <c r="D1076" s="191">
        <v>4768626</v>
      </c>
      <c r="E1076" s="191">
        <v>1072942</v>
      </c>
      <c r="F1076" s="191">
        <v>1072940.79</v>
      </c>
    </row>
    <row r="1077" spans="3:6">
      <c r="C1077" s="213" t="s">
        <v>1504</v>
      </c>
      <c r="D1077" s="191">
        <v>4768626</v>
      </c>
      <c r="E1077" s="191">
        <v>1072942</v>
      </c>
      <c r="F1077" s="191">
        <v>1072940.79</v>
      </c>
    </row>
    <row r="1078" spans="3:6">
      <c r="C1078" s="213" t="s">
        <v>3533</v>
      </c>
      <c r="D1078" s="191">
        <v>0</v>
      </c>
      <c r="E1078" s="191">
        <v>0</v>
      </c>
      <c r="F1078" s="191">
        <v>0</v>
      </c>
    </row>
    <row r="1079" spans="3:6">
      <c r="C1079" s="212" t="s">
        <v>373</v>
      </c>
      <c r="D1079" s="191">
        <v>1627563</v>
      </c>
      <c r="E1079" s="191">
        <v>929711</v>
      </c>
      <c r="F1079" s="191">
        <v>926708.23</v>
      </c>
    </row>
    <row r="1080" spans="3:6">
      <c r="C1080" s="213" t="s">
        <v>707</v>
      </c>
      <c r="D1080" s="191">
        <v>1627563</v>
      </c>
      <c r="E1080" s="191">
        <v>929711</v>
      </c>
      <c r="F1080" s="191">
        <v>926708.23</v>
      </c>
    </row>
    <row r="1081" spans="3:6">
      <c r="C1081" s="212" t="s">
        <v>1505</v>
      </c>
      <c r="D1081" s="191">
        <v>6731551</v>
      </c>
      <c r="E1081" s="191">
        <v>1514600</v>
      </c>
      <c r="F1081" s="191">
        <v>1514598.83</v>
      </c>
    </row>
    <row r="1082" spans="3:6">
      <c r="C1082" s="213" t="s">
        <v>1506</v>
      </c>
      <c r="D1082" s="191">
        <v>6731551</v>
      </c>
      <c r="E1082" s="191">
        <v>1514600</v>
      </c>
      <c r="F1082" s="191">
        <v>1514598.83</v>
      </c>
    </row>
    <row r="1083" spans="3:6">
      <c r="C1083" s="213" t="s">
        <v>3532</v>
      </c>
      <c r="D1083" s="191">
        <v>0</v>
      </c>
      <c r="E1083" s="191">
        <v>0</v>
      </c>
      <c r="F1083" s="191">
        <v>0</v>
      </c>
    </row>
    <row r="1084" spans="3:6">
      <c r="C1084" s="212" t="s">
        <v>1507</v>
      </c>
      <c r="D1084" s="191">
        <v>4768626</v>
      </c>
      <c r="E1084" s="191">
        <v>1072942</v>
      </c>
      <c r="F1084" s="191">
        <v>1072940.79</v>
      </c>
    </row>
    <row r="1085" spans="3:6">
      <c r="C1085" s="213" t="s">
        <v>1508</v>
      </c>
      <c r="D1085" s="191">
        <v>4768626</v>
      </c>
      <c r="E1085" s="191">
        <v>1072942</v>
      </c>
      <c r="F1085" s="191">
        <v>1072940.79</v>
      </c>
    </row>
    <row r="1086" spans="3:6">
      <c r="C1086" s="213" t="s">
        <v>3531</v>
      </c>
      <c r="D1086" s="191">
        <v>0</v>
      </c>
      <c r="E1086" s="191">
        <v>0</v>
      </c>
      <c r="F1086" s="191">
        <v>0</v>
      </c>
    </row>
    <row r="1087" spans="3:6">
      <c r="C1087" s="212" t="s">
        <v>1509</v>
      </c>
      <c r="D1087" s="191">
        <v>4768626</v>
      </c>
      <c r="E1087" s="191">
        <v>1072942</v>
      </c>
      <c r="F1087" s="191">
        <v>1072940.78</v>
      </c>
    </row>
    <row r="1088" spans="3:6">
      <c r="C1088" s="213" t="s">
        <v>1510</v>
      </c>
      <c r="D1088" s="191">
        <v>4768626</v>
      </c>
      <c r="E1088" s="191">
        <v>1072942</v>
      </c>
      <c r="F1088" s="191">
        <v>1072940.78</v>
      </c>
    </row>
    <row r="1089" spans="3:6">
      <c r="C1089" s="213" t="s">
        <v>3530</v>
      </c>
      <c r="D1089" s="191">
        <v>0</v>
      </c>
      <c r="E1089" s="191">
        <v>0</v>
      </c>
      <c r="F1089" s="191">
        <v>0</v>
      </c>
    </row>
    <row r="1090" spans="3:6">
      <c r="C1090" s="212" t="s">
        <v>1511</v>
      </c>
      <c r="D1090" s="191">
        <v>4768626</v>
      </c>
      <c r="E1090" s="191">
        <v>1</v>
      </c>
      <c r="F1090" s="191">
        <v>0</v>
      </c>
    </row>
    <row r="1091" spans="3:6">
      <c r="C1091" s="213" t="s">
        <v>1512</v>
      </c>
      <c r="D1091" s="191">
        <v>4768626</v>
      </c>
      <c r="E1091" s="191">
        <v>1</v>
      </c>
      <c r="F1091" s="191">
        <v>0</v>
      </c>
    </row>
    <row r="1092" spans="3:6">
      <c r="C1092" s="213" t="s">
        <v>3529</v>
      </c>
      <c r="D1092" s="191">
        <v>0</v>
      </c>
      <c r="E1092" s="191">
        <v>0</v>
      </c>
      <c r="F1092" s="191">
        <v>0</v>
      </c>
    </row>
    <row r="1093" spans="3:6">
      <c r="C1093" s="212" t="s">
        <v>1513</v>
      </c>
      <c r="D1093" s="191">
        <v>6731551</v>
      </c>
      <c r="E1093" s="191">
        <v>2103209</v>
      </c>
      <c r="F1093" s="191">
        <v>2103208.4500000002</v>
      </c>
    </row>
    <row r="1094" spans="3:6">
      <c r="C1094" s="213" t="s">
        <v>1514</v>
      </c>
      <c r="D1094" s="191">
        <v>6731551</v>
      </c>
      <c r="E1094" s="191">
        <v>2103209</v>
      </c>
      <c r="F1094" s="191">
        <v>2103208.4500000002</v>
      </c>
    </row>
    <row r="1095" spans="3:6">
      <c r="C1095" s="213" t="s">
        <v>3528</v>
      </c>
      <c r="D1095" s="191">
        <v>0</v>
      </c>
      <c r="E1095" s="191">
        <v>0</v>
      </c>
      <c r="F1095" s="191">
        <v>0</v>
      </c>
    </row>
    <row r="1096" spans="3:6">
      <c r="C1096" s="212" t="s">
        <v>1515</v>
      </c>
      <c r="D1096" s="191">
        <v>4768626</v>
      </c>
      <c r="E1096" s="191">
        <v>1</v>
      </c>
      <c r="F1096" s="191">
        <v>0</v>
      </c>
    </row>
    <row r="1097" spans="3:6">
      <c r="C1097" s="213" t="s">
        <v>1516</v>
      </c>
      <c r="D1097" s="191">
        <v>4768626</v>
      </c>
      <c r="E1097" s="191">
        <v>1</v>
      </c>
      <c r="F1097" s="191">
        <v>0</v>
      </c>
    </row>
    <row r="1098" spans="3:6">
      <c r="C1098" s="213" t="s">
        <v>3527</v>
      </c>
      <c r="D1098" s="191">
        <v>0</v>
      </c>
      <c r="E1098" s="191">
        <v>0</v>
      </c>
      <c r="F1098" s="191">
        <v>0</v>
      </c>
    </row>
    <row r="1099" spans="3:6">
      <c r="C1099" s="212" t="s">
        <v>4083</v>
      </c>
      <c r="D1099" s="191">
        <v>0</v>
      </c>
      <c r="E1099" s="191">
        <v>99557700.599999994</v>
      </c>
      <c r="F1099" s="191">
        <v>99557700.599999994</v>
      </c>
    </row>
    <row r="1100" spans="3:6">
      <c r="C1100" s="213" t="s">
        <v>3695</v>
      </c>
      <c r="D1100" s="191">
        <v>0</v>
      </c>
      <c r="E1100" s="191">
        <v>99557700.599999994</v>
      </c>
      <c r="F1100" s="191">
        <v>99557700.599999994</v>
      </c>
    </row>
    <row r="1101" spans="3:6">
      <c r="C1101" s="212" t="s">
        <v>4082</v>
      </c>
      <c r="D1101" s="191">
        <v>4768626</v>
      </c>
      <c r="E1101" s="191">
        <v>5195483.62</v>
      </c>
      <c r="F1101" s="191">
        <v>1278286.73</v>
      </c>
    </row>
    <row r="1102" spans="3:6">
      <c r="C1102" s="213" t="s">
        <v>1517</v>
      </c>
      <c r="D1102" s="191">
        <v>4768626</v>
      </c>
      <c r="E1102" s="191">
        <v>5195483.62</v>
      </c>
      <c r="F1102" s="191">
        <v>1278286.73</v>
      </c>
    </row>
    <row r="1103" spans="3:6">
      <c r="C1103" s="213" t="s">
        <v>3526</v>
      </c>
      <c r="D1103" s="191">
        <v>0</v>
      </c>
      <c r="E1103" s="191">
        <v>0</v>
      </c>
      <c r="F1103" s="191">
        <v>0</v>
      </c>
    </row>
    <row r="1104" spans="3:6">
      <c r="C1104" s="212" t="s">
        <v>374</v>
      </c>
      <c r="D1104" s="191">
        <v>1968765</v>
      </c>
      <c r="E1104" s="191">
        <v>6540131.7400000002</v>
      </c>
      <c r="F1104" s="191">
        <v>6539613.0099999998</v>
      </c>
    </row>
    <row r="1105" spans="3:6">
      <c r="C1105" s="213" t="s">
        <v>708</v>
      </c>
      <c r="D1105" s="191">
        <v>1968765</v>
      </c>
      <c r="E1105" s="191">
        <v>6540131.7400000002</v>
      </c>
      <c r="F1105" s="191">
        <v>6539613.0099999998</v>
      </c>
    </row>
    <row r="1106" spans="3:6">
      <c r="C1106" s="212" t="s">
        <v>2158</v>
      </c>
      <c r="D1106" s="191">
        <v>11208701</v>
      </c>
      <c r="E1106" s="191">
        <v>5691248.04</v>
      </c>
      <c r="F1106" s="191">
        <v>2781247.61</v>
      </c>
    </row>
    <row r="1107" spans="3:6">
      <c r="C1107" s="213" t="s">
        <v>2159</v>
      </c>
      <c r="D1107" s="191">
        <v>11208701</v>
      </c>
      <c r="E1107" s="191">
        <v>5691248.04</v>
      </c>
      <c r="F1107" s="191">
        <v>2781247.61</v>
      </c>
    </row>
    <row r="1108" spans="3:6">
      <c r="C1108" s="213" t="s">
        <v>3525</v>
      </c>
      <c r="D1108" s="191">
        <v>0</v>
      </c>
      <c r="E1108" s="191">
        <v>0</v>
      </c>
      <c r="F1108" s="191">
        <v>0</v>
      </c>
    </row>
    <row r="1109" spans="3:6">
      <c r="C1109" s="212" t="s">
        <v>4081</v>
      </c>
      <c r="D1109" s="191">
        <v>37456292</v>
      </c>
      <c r="E1109" s="191">
        <v>66015662.909999996</v>
      </c>
      <c r="F1109" s="191">
        <v>66005703.609999999</v>
      </c>
    </row>
    <row r="1110" spans="3:6">
      <c r="C1110" s="213" t="s">
        <v>2594</v>
      </c>
      <c r="D1110" s="191">
        <v>37456292</v>
      </c>
      <c r="E1110" s="191">
        <v>66015662.909999996</v>
      </c>
      <c r="F1110" s="191">
        <v>66005703.609999999</v>
      </c>
    </row>
    <row r="1111" spans="3:6">
      <c r="C1111" s="212" t="s">
        <v>1518</v>
      </c>
      <c r="D1111" s="191">
        <v>6731551</v>
      </c>
      <c r="E1111" s="191">
        <v>1816560.41</v>
      </c>
      <c r="F1111" s="191">
        <v>1816558.88</v>
      </c>
    </row>
    <row r="1112" spans="3:6">
      <c r="C1112" s="213" t="s">
        <v>1519</v>
      </c>
      <c r="D1112" s="191">
        <v>6731551</v>
      </c>
      <c r="E1112" s="191">
        <v>1816560.41</v>
      </c>
      <c r="F1112" s="191">
        <v>1816558.88</v>
      </c>
    </row>
    <row r="1113" spans="3:6">
      <c r="C1113" s="212" t="s">
        <v>4080</v>
      </c>
      <c r="D1113" s="191">
        <v>24353780</v>
      </c>
      <c r="E1113" s="191">
        <v>7102590</v>
      </c>
      <c r="F1113" s="191">
        <v>7102558.4400000004</v>
      </c>
    </row>
    <row r="1114" spans="3:6">
      <c r="C1114" s="213" t="s">
        <v>2595</v>
      </c>
      <c r="D1114" s="191">
        <v>24353780</v>
      </c>
      <c r="E1114" s="191">
        <v>7102590</v>
      </c>
      <c r="F1114" s="191">
        <v>7102558.4400000004</v>
      </c>
    </row>
    <row r="1115" spans="3:6">
      <c r="C1115" s="212" t="s">
        <v>4079</v>
      </c>
      <c r="D1115" s="191">
        <v>6731551</v>
      </c>
      <c r="E1115" s="191">
        <v>1816560.41</v>
      </c>
      <c r="F1115" s="191">
        <v>1816558.88</v>
      </c>
    </row>
    <row r="1116" spans="3:6">
      <c r="C1116" s="213" t="s">
        <v>1520</v>
      </c>
      <c r="D1116" s="191">
        <v>6731551</v>
      </c>
      <c r="E1116" s="191">
        <v>1816560.41</v>
      </c>
      <c r="F1116" s="191">
        <v>1816558.88</v>
      </c>
    </row>
    <row r="1117" spans="3:6">
      <c r="C1117" s="212" t="s">
        <v>1121</v>
      </c>
      <c r="D1117" s="191">
        <v>13353397</v>
      </c>
      <c r="E1117" s="191">
        <v>20145902.579999998</v>
      </c>
      <c r="F1117" s="191">
        <v>20145892.789999999</v>
      </c>
    </row>
    <row r="1118" spans="3:6">
      <c r="C1118" s="213" t="s">
        <v>1122</v>
      </c>
      <c r="D1118" s="191">
        <v>13353397</v>
      </c>
      <c r="E1118" s="191">
        <v>20145902.579999998</v>
      </c>
      <c r="F1118" s="191">
        <v>20145892.789999999</v>
      </c>
    </row>
    <row r="1119" spans="3:6">
      <c r="C1119" s="212" t="s">
        <v>2695</v>
      </c>
      <c r="D1119" s="191">
        <v>21746580</v>
      </c>
      <c r="E1119" s="191">
        <v>10989849.23</v>
      </c>
      <c r="F1119" s="191">
        <v>3420089.21</v>
      </c>
    </row>
    <row r="1120" spans="3:6">
      <c r="C1120" s="213" t="s">
        <v>2160</v>
      </c>
      <c r="D1120" s="191">
        <v>21746580</v>
      </c>
      <c r="E1120" s="191">
        <v>10989849.23</v>
      </c>
      <c r="F1120" s="191">
        <v>3420089.21</v>
      </c>
    </row>
    <row r="1121" spans="3:6">
      <c r="C1121" s="212" t="s">
        <v>1521</v>
      </c>
      <c r="D1121" s="191">
        <v>11208701</v>
      </c>
      <c r="E1121" s="191">
        <v>2521958</v>
      </c>
      <c r="F1121" s="191">
        <v>2521956.4700000002</v>
      </c>
    </row>
    <row r="1122" spans="3:6">
      <c r="C1122" s="213" t="s">
        <v>1522</v>
      </c>
      <c r="D1122" s="191">
        <v>11208701</v>
      </c>
      <c r="E1122" s="191">
        <v>2521958</v>
      </c>
      <c r="F1122" s="191">
        <v>2521956.4700000002</v>
      </c>
    </row>
    <row r="1123" spans="3:6">
      <c r="C1123" s="212" t="s">
        <v>4078</v>
      </c>
      <c r="D1123" s="191">
        <v>0</v>
      </c>
      <c r="E1123" s="191">
        <v>4000000</v>
      </c>
      <c r="F1123" s="191">
        <v>0</v>
      </c>
    </row>
    <row r="1124" spans="3:6">
      <c r="C1124" s="213" t="s">
        <v>3694</v>
      </c>
      <c r="D1124" s="191">
        <v>0</v>
      </c>
      <c r="E1124" s="191">
        <v>4000000</v>
      </c>
      <c r="F1124" s="191">
        <v>0</v>
      </c>
    </row>
    <row r="1125" spans="3:6">
      <c r="C1125" s="212" t="s">
        <v>375</v>
      </c>
      <c r="D1125" s="191">
        <v>20014292</v>
      </c>
      <c r="E1125" s="191">
        <v>33854023.200000003</v>
      </c>
      <c r="F1125" s="191">
        <v>33854017.200000003</v>
      </c>
    </row>
    <row r="1126" spans="3:6">
      <c r="C1126" s="213" t="s">
        <v>709</v>
      </c>
      <c r="D1126" s="191">
        <v>20014292</v>
      </c>
      <c r="E1126" s="191">
        <v>33854023.200000003</v>
      </c>
      <c r="F1126" s="191">
        <v>33854017.200000003</v>
      </c>
    </row>
    <row r="1127" spans="3:6">
      <c r="C1127" s="212" t="s">
        <v>376</v>
      </c>
      <c r="D1127" s="191">
        <v>4650280</v>
      </c>
      <c r="E1127" s="191">
        <v>4650280</v>
      </c>
      <c r="F1127" s="191">
        <v>0</v>
      </c>
    </row>
    <row r="1128" spans="3:6">
      <c r="C1128" s="213" t="s">
        <v>710</v>
      </c>
      <c r="D1128" s="191">
        <v>4650280</v>
      </c>
      <c r="E1128" s="191">
        <v>4650280</v>
      </c>
      <c r="F1128" s="191">
        <v>0</v>
      </c>
    </row>
    <row r="1129" spans="3:6">
      <c r="C1129" s="212" t="s">
        <v>2802</v>
      </c>
      <c r="D1129" s="191">
        <v>17247191</v>
      </c>
      <c r="E1129" s="191">
        <v>43700000</v>
      </c>
      <c r="F1129" s="191">
        <v>37307144.259999998</v>
      </c>
    </row>
    <row r="1130" spans="3:6">
      <c r="C1130" s="213" t="s">
        <v>2803</v>
      </c>
      <c r="D1130" s="191">
        <v>17247191</v>
      </c>
      <c r="E1130" s="191">
        <v>43700000</v>
      </c>
      <c r="F1130" s="191">
        <v>37307144.259999998</v>
      </c>
    </row>
    <row r="1131" spans="3:6">
      <c r="C1131" s="212" t="s">
        <v>377</v>
      </c>
      <c r="D1131" s="191">
        <v>43920270</v>
      </c>
      <c r="E1131" s="191">
        <v>20024926</v>
      </c>
      <c r="F1131" s="191">
        <v>20024925.920000002</v>
      </c>
    </row>
    <row r="1132" spans="3:6">
      <c r="C1132" s="213" t="s">
        <v>711</v>
      </c>
      <c r="D1132" s="191">
        <v>43920270</v>
      </c>
      <c r="E1132" s="191">
        <v>20024926</v>
      </c>
      <c r="F1132" s="191">
        <v>20024925.920000002</v>
      </c>
    </row>
    <row r="1133" spans="3:6">
      <c r="C1133" s="212" t="s">
        <v>378</v>
      </c>
      <c r="D1133" s="191">
        <v>420087317</v>
      </c>
      <c r="E1133" s="191">
        <v>1</v>
      </c>
      <c r="F1133" s="191">
        <v>0</v>
      </c>
    </row>
    <row r="1134" spans="3:6">
      <c r="C1134" s="213" t="s">
        <v>712</v>
      </c>
      <c r="D1134" s="191">
        <v>420087317</v>
      </c>
      <c r="E1134" s="191">
        <v>1</v>
      </c>
      <c r="F1134" s="191">
        <v>0</v>
      </c>
    </row>
    <row r="1135" spans="3:6">
      <c r="C1135" s="212" t="s">
        <v>4077</v>
      </c>
      <c r="D1135" s="191">
        <v>0</v>
      </c>
      <c r="E1135" s="191">
        <v>14549367.92</v>
      </c>
      <c r="F1135" s="191">
        <v>14272664.42</v>
      </c>
    </row>
    <row r="1136" spans="3:6">
      <c r="C1136" s="213" t="s">
        <v>3141</v>
      </c>
      <c r="D1136" s="191">
        <v>0</v>
      </c>
      <c r="E1136" s="191">
        <v>14549367.92</v>
      </c>
      <c r="F1136" s="191">
        <v>14272664.42</v>
      </c>
    </row>
    <row r="1137" spans="3:6">
      <c r="C1137" s="212" t="s">
        <v>2696</v>
      </c>
      <c r="D1137" s="191">
        <v>16201118</v>
      </c>
      <c r="E1137" s="191">
        <v>9808901</v>
      </c>
      <c r="F1137" s="191">
        <v>9808900.1199999992</v>
      </c>
    </row>
    <row r="1138" spans="3:6">
      <c r="C1138" s="213" t="s">
        <v>1070</v>
      </c>
      <c r="D1138" s="191">
        <v>16201118</v>
      </c>
      <c r="E1138" s="191">
        <v>9808901</v>
      </c>
      <c r="F1138" s="191">
        <v>9808900.1199999992</v>
      </c>
    </row>
    <row r="1139" spans="3:6">
      <c r="C1139" s="212" t="s">
        <v>2596</v>
      </c>
      <c r="D1139" s="191">
        <v>15317807</v>
      </c>
      <c r="E1139" s="191">
        <v>1</v>
      </c>
      <c r="F1139" s="191">
        <v>0</v>
      </c>
    </row>
    <row r="1140" spans="3:6">
      <c r="C1140" s="213" t="s">
        <v>2597</v>
      </c>
      <c r="D1140" s="191">
        <v>15317807</v>
      </c>
      <c r="E1140" s="191">
        <v>1</v>
      </c>
      <c r="F1140" s="191">
        <v>0</v>
      </c>
    </row>
    <row r="1141" spans="3:6">
      <c r="C1141" s="212" t="s">
        <v>3312</v>
      </c>
      <c r="D1141" s="191">
        <v>0</v>
      </c>
      <c r="E1141" s="191">
        <v>8466140.5800000001</v>
      </c>
      <c r="F1141" s="191">
        <v>5229142.8899999997</v>
      </c>
    </row>
    <row r="1142" spans="3:6">
      <c r="C1142" s="213" t="s">
        <v>3311</v>
      </c>
      <c r="D1142" s="191">
        <v>0</v>
      </c>
      <c r="E1142" s="191">
        <v>8466140.5800000001</v>
      </c>
      <c r="F1142" s="191">
        <v>5229142.8899999997</v>
      </c>
    </row>
    <row r="1143" spans="3:6">
      <c r="C1143" s="212" t="s">
        <v>3310</v>
      </c>
      <c r="D1143" s="191">
        <v>0</v>
      </c>
      <c r="E1143" s="191">
        <v>2486200.44</v>
      </c>
      <c r="F1143" s="191">
        <v>2486199.34</v>
      </c>
    </row>
    <row r="1144" spans="3:6">
      <c r="C1144" s="213" t="s">
        <v>3309</v>
      </c>
      <c r="D1144" s="191">
        <v>0</v>
      </c>
      <c r="E1144" s="191">
        <v>2486200.44</v>
      </c>
      <c r="F1144" s="191">
        <v>2486199.34</v>
      </c>
    </row>
    <row r="1145" spans="3:6">
      <c r="C1145" s="212" t="s">
        <v>3107</v>
      </c>
      <c r="D1145" s="191">
        <v>0</v>
      </c>
      <c r="E1145" s="191">
        <v>491967370</v>
      </c>
      <c r="F1145" s="191">
        <v>352972102.51999998</v>
      </c>
    </row>
    <row r="1146" spans="3:6">
      <c r="C1146" s="213" t="s">
        <v>3108</v>
      </c>
      <c r="D1146" s="191">
        <v>0</v>
      </c>
      <c r="E1146" s="191">
        <v>491967370</v>
      </c>
      <c r="F1146" s="191">
        <v>352972102.51999998</v>
      </c>
    </row>
    <row r="1147" spans="3:6">
      <c r="C1147" s="210" t="s">
        <v>288</v>
      </c>
      <c r="D1147" s="191">
        <v>540372363</v>
      </c>
      <c r="E1147" s="191">
        <v>432920292.21000004</v>
      </c>
      <c r="F1147" s="191">
        <v>318269768.60000002</v>
      </c>
    </row>
    <row r="1148" spans="3:6">
      <c r="C1148" s="211" t="s">
        <v>280</v>
      </c>
      <c r="D1148" s="199">
        <v>344534899</v>
      </c>
      <c r="E1148" s="199">
        <v>170901906.52000001</v>
      </c>
      <c r="F1148" s="199">
        <v>126882371.73999999</v>
      </c>
    </row>
    <row r="1149" spans="3:6">
      <c r="C1149" s="212" t="s">
        <v>2697</v>
      </c>
      <c r="D1149" s="191">
        <v>6606206</v>
      </c>
      <c r="E1149" s="191">
        <v>183341</v>
      </c>
      <c r="F1149" s="191">
        <v>0</v>
      </c>
    </row>
    <row r="1150" spans="3:6">
      <c r="C1150" s="213" t="s">
        <v>1215</v>
      </c>
      <c r="D1150" s="191">
        <v>6606206</v>
      </c>
      <c r="E1150" s="191">
        <v>183341</v>
      </c>
      <c r="F1150" s="191">
        <v>0</v>
      </c>
    </row>
    <row r="1151" spans="3:6">
      <c r="C1151" s="212" t="s">
        <v>1216</v>
      </c>
      <c r="D1151" s="191">
        <v>6606206</v>
      </c>
      <c r="E1151" s="191">
        <v>0</v>
      </c>
      <c r="F1151" s="191">
        <v>0</v>
      </c>
    </row>
    <row r="1152" spans="3:6">
      <c r="C1152" s="213" t="s">
        <v>1217</v>
      </c>
      <c r="D1152" s="191">
        <v>6606206</v>
      </c>
      <c r="E1152" s="191">
        <v>0</v>
      </c>
      <c r="F1152" s="191">
        <v>0</v>
      </c>
    </row>
    <row r="1153" spans="3:6">
      <c r="C1153" s="212" t="s">
        <v>4076</v>
      </c>
      <c r="D1153" s="191">
        <v>6606206</v>
      </c>
      <c r="E1153" s="191">
        <v>1</v>
      </c>
      <c r="F1153" s="191">
        <v>0</v>
      </c>
    </row>
    <row r="1154" spans="3:6">
      <c r="C1154" s="213" t="s">
        <v>1218</v>
      </c>
      <c r="D1154" s="191">
        <v>6606206</v>
      </c>
      <c r="E1154" s="191">
        <v>1</v>
      </c>
      <c r="F1154" s="191">
        <v>0</v>
      </c>
    </row>
    <row r="1155" spans="3:6">
      <c r="C1155" s="212" t="s">
        <v>379</v>
      </c>
      <c r="D1155" s="191">
        <v>13845712</v>
      </c>
      <c r="E1155" s="191">
        <v>28751370.940000001</v>
      </c>
      <c r="F1155" s="191">
        <v>26625029.57</v>
      </c>
    </row>
    <row r="1156" spans="3:6">
      <c r="C1156" s="213" t="s">
        <v>713</v>
      </c>
      <c r="D1156" s="191">
        <v>13845712</v>
      </c>
      <c r="E1156" s="191">
        <v>28751370.940000001</v>
      </c>
      <c r="F1156" s="191">
        <v>26625029.57</v>
      </c>
    </row>
    <row r="1157" spans="3:6">
      <c r="C1157" s="212" t="s">
        <v>1219</v>
      </c>
      <c r="D1157" s="191">
        <v>11116179</v>
      </c>
      <c r="E1157" s="191">
        <v>1.37</v>
      </c>
      <c r="F1157" s="191">
        <v>0</v>
      </c>
    </row>
    <row r="1158" spans="3:6">
      <c r="C1158" s="213" t="s">
        <v>1220</v>
      </c>
      <c r="D1158" s="191">
        <v>11116179</v>
      </c>
      <c r="E1158" s="191">
        <v>1.37</v>
      </c>
      <c r="F1158" s="191">
        <v>0</v>
      </c>
    </row>
    <row r="1159" spans="3:6">
      <c r="C1159" s="212" t="s">
        <v>2598</v>
      </c>
      <c r="D1159" s="191">
        <v>28344021</v>
      </c>
      <c r="E1159" s="191">
        <v>15000000</v>
      </c>
      <c r="F1159" s="191">
        <v>15000000</v>
      </c>
    </row>
    <row r="1160" spans="3:6">
      <c r="C1160" s="213" t="s">
        <v>2599</v>
      </c>
      <c r="D1160" s="191">
        <v>28344021</v>
      </c>
      <c r="E1160" s="191">
        <v>15000000</v>
      </c>
      <c r="F1160" s="191">
        <v>15000000</v>
      </c>
    </row>
    <row r="1161" spans="3:6">
      <c r="C1161" s="212" t="s">
        <v>3693</v>
      </c>
      <c r="D1161" s="191">
        <v>0</v>
      </c>
      <c r="E1161" s="191">
        <v>800000</v>
      </c>
      <c r="F1161" s="191">
        <v>0</v>
      </c>
    </row>
    <row r="1162" spans="3:6">
      <c r="C1162" s="213" t="s">
        <v>3692</v>
      </c>
      <c r="D1162" s="191">
        <v>0</v>
      </c>
      <c r="E1162" s="191">
        <v>800000</v>
      </c>
      <c r="F1162" s="191">
        <v>0</v>
      </c>
    </row>
    <row r="1163" spans="3:6">
      <c r="C1163" s="212" t="s">
        <v>380</v>
      </c>
      <c r="D1163" s="191">
        <v>5771408</v>
      </c>
      <c r="E1163" s="191">
        <v>2</v>
      </c>
      <c r="F1163" s="191">
        <v>0</v>
      </c>
    </row>
    <row r="1164" spans="3:6">
      <c r="C1164" s="213" t="s">
        <v>714</v>
      </c>
      <c r="D1164" s="191">
        <v>5771408</v>
      </c>
      <c r="E1164" s="191">
        <v>2</v>
      </c>
      <c r="F1164" s="191">
        <v>0</v>
      </c>
    </row>
    <row r="1165" spans="3:6">
      <c r="C1165" s="212" t="s">
        <v>381</v>
      </c>
      <c r="D1165" s="191">
        <v>29762921</v>
      </c>
      <c r="E1165" s="191">
        <v>27516459</v>
      </c>
      <c r="F1165" s="191">
        <v>26931345.27</v>
      </c>
    </row>
    <row r="1166" spans="3:6">
      <c r="C1166" s="213" t="s">
        <v>715</v>
      </c>
      <c r="D1166" s="191">
        <v>29762921</v>
      </c>
      <c r="E1166" s="191">
        <v>27516459</v>
      </c>
      <c r="F1166" s="191">
        <v>26931345.27</v>
      </c>
    </row>
    <row r="1167" spans="3:6">
      <c r="C1167" s="212" t="s">
        <v>2161</v>
      </c>
      <c r="D1167" s="191">
        <v>12576962</v>
      </c>
      <c r="E1167" s="191">
        <v>1</v>
      </c>
      <c r="F1167" s="191">
        <v>0</v>
      </c>
    </row>
    <row r="1168" spans="3:6">
      <c r="C1168" s="213" t="s">
        <v>2162</v>
      </c>
      <c r="D1168" s="191">
        <v>12576962</v>
      </c>
      <c r="E1168" s="191">
        <v>1</v>
      </c>
      <c r="F1168" s="191">
        <v>0</v>
      </c>
    </row>
    <row r="1169" spans="3:6">
      <c r="C1169" s="212" t="s">
        <v>2163</v>
      </c>
      <c r="D1169" s="191">
        <v>21904546</v>
      </c>
      <c r="E1169" s="191">
        <v>1</v>
      </c>
      <c r="F1169" s="191">
        <v>0</v>
      </c>
    </row>
    <row r="1170" spans="3:6">
      <c r="C1170" s="213" t="s">
        <v>2164</v>
      </c>
      <c r="D1170" s="191">
        <v>21904546</v>
      </c>
      <c r="E1170" s="191">
        <v>1</v>
      </c>
      <c r="F1170" s="191">
        <v>0</v>
      </c>
    </row>
    <row r="1171" spans="3:6">
      <c r="C1171" s="212" t="s">
        <v>2165</v>
      </c>
      <c r="D1171" s="191">
        <v>6779437</v>
      </c>
      <c r="E1171" s="191">
        <v>1</v>
      </c>
      <c r="F1171" s="191">
        <v>0</v>
      </c>
    </row>
    <row r="1172" spans="3:6">
      <c r="C1172" s="213" t="s">
        <v>2166</v>
      </c>
      <c r="D1172" s="191">
        <v>6779437</v>
      </c>
      <c r="E1172" s="191">
        <v>1</v>
      </c>
      <c r="F1172" s="191">
        <v>0</v>
      </c>
    </row>
    <row r="1173" spans="3:6">
      <c r="C1173" s="212" t="s">
        <v>2167</v>
      </c>
      <c r="D1173" s="191">
        <v>6779437</v>
      </c>
      <c r="E1173" s="191">
        <v>1</v>
      </c>
      <c r="F1173" s="191">
        <v>0</v>
      </c>
    </row>
    <row r="1174" spans="3:6">
      <c r="C1174" s="213" t="s">
        <v>2168</v>
      </c>
      <c r="D1174" s="191">
        <v>6779437</v>
      </c>
      <c r="E1174" s="191">
        <v>1</v>
      </c>
      <c r="F1174" s="191">
        <v>0</v>
      </c>
    </row>
    <row r="1175" spans="3:6">
      <c r="C1175" s="212" t="s">
        <v>4075</v>
      </c>
      <c r="D1175" s="191">
        <v>0</v>
      </c>
      <c r="E1175" s="191">
        <v>2263624.2599999998</v>
      </c>
      <c r="F1175" s="191">
        <v>2263094.6800000002</v>
      </c>
    </row>
    <row r="1176" spans="3:6">
      <c r="C1176" s="213" t="s">
        <v>3277</v>
      </c>
      <c r="D1176" s="191">
        <v>0</v>
      </c>
      <c r="E1176" s="191">
        <v>2263624.2599999998</v>
      </c>
      <c r="F1176" s="191">
        <v>2263094.6800000002</v>
      </c>
    </row>
    <row r="1177" spans="3:6">
      <c r="C1177" s="212" t="s">
        <v>2169</v>
      </c>
      <c r="D1177" s="191">
        <v>4802120</v>
      </c>
      <c r="E1177" s="191">
        <v>1</v>
      </c>
      <c r="F1177" s="191">
        <v>0</v>
      </c>
    </row>
    <row r="1178" spans="3:6">
      <c r="C1178" s="213" t="s">
        <v>2170</v>
      </c>
      <c r="D1178" s="191">
        <v>4802120</v>
      </c>
      <c r="E1178" s="191">
        <v>1</v>
      </c>
      <c r="F1178" s="191">
        <v>0</v>
      </c>
    </row>
    <row r="1179" spans="3:6">
      <c r="C1179" s="212" t="s">
        <v>2171</v>
      </c>
      <c r="D1179" s="191">
        <v>12576962</v>
      </c>
      <c r="E1179" s="191">
        <v>1</v>
      </c>
      <c r="F1179" s="191">
        <v>0</v>
      </c>
    </row>
    <row r="1180" spans="3:6">
      <c r="C1180" s="213" t="s">
        <v>2172</v>
      </c>
      <c r="D1180" s="191">
        <v>12576962</v>
      </c>
      <c r="E1180" s="191">
        <v>1</v>
      </c>
      <c r="F1180" s="191">
        <v>0</v>
      </c>
    </row>
    <row r="1181" spans="3:6">
      <c r="C1181" s="212" t="s">
        <v>2173</v>
      </c>
      <c r="D1181" s="191">
        <v>6779437</v>
      </c>
      <c r="E1181" s="191">
        <v>1</v>
      </c>
      <c r="F1181" s="191">
        <v>0</v>
      </c>
    </row>
    <row r="1182" spans="3:6">
      <c r="C1182" s="213" t="s">
        <v>2174</v>
      </c>
      <c r="D1182" s="191">
        <v>6779437</v>
      </c>
      <c r="E1182" s="191">
        <v>1</v>
      </c>
      <c r="F1182" s="191">
        <v>0</v>
      </c>
    </row>
    <row r="1183" spans="3:6">
      <c r="C1183" s="212" t="s">
        <v>2175</v>
      </c>
      <c r="D1183" s="191">
        <v>21904546</v>
      </c>
      <c r="E1183" s="191">
        <v>1</v>
      </c>
      <c r="F1183" s="191">
        <v>0</v>
      </c>
    </row>
    <row r="1184" spans="3:6">
      <c r="C1184" s="213" t="s">
        <v>2176</v>
      </c>
      <c r="D1184" s="191">
        <v>21904546</v>
      </c>
      <c r="E1184" s="191">
        <v>1</v>
      </c>
      <c r="F1184" s="191">
        <v>0</v>
      </c>
    </row>
    <row r="1185" spans="3:6">
      <c r="C1185" s="212" t="s">
        <v>4074</v>
      </c>
      <c r="D1185" s="191">
        <v>3869591</v>
      </c>
      <c r="E1185" s="191">
        <v>2</v>
      </c>
      <c r="F1185" s="191">
        <v>0</v>
      </c>
    </row>
    <row r="1186" spans="3:6">
      <c r="C1186" s="213" t="s">
        <v>2872</v>
      </c>
      <c r="D1186" s="191">
        <v>3869591</v>
      </c>
      <c r="E1186" s="191">
        <v>2</v>
      </c>
      <c r="F1186" s="191">
        <v>0</v>
      </c>
    </row>
    <row r="1187" spans="3:6">
      <c r="C1187" s="212" t="s">
        <v>4073</v>
      </c>
      <c r="D1187" s="191">
        <v>4802120</v>
      </c>
      <c r="E1187" s="191">
        <v>1080476.81</v>
      </c>
      <c r="F1187" s="191">
        <v>1080475.57</v>
      </c>
    </row>
    <row r="1188" spans="3:6">
      <c r="C1188" s="213" t="s">
        <v>2177</v>
      </c>
      <c r="D1188" s="191">
        <v>4802120</v>
      </c>
      <c r="E1188" s="191">
        <v>1080476.81</v>
      </c>
      <c r="F1188" s="191">
        <v>1080475.57</v>
      </c>
    </row>
    <row r="1189" spans="3:6">
      <c r="C1189" s="212" t="s">
        <v>382</v>
      </c>
      <c r="D1189" s="191">
        <v>525172</v>
      </c>
      <c r="E1189" s="191">
        <v>654193</v>
      </c>
      <c r="F1189" s="191">
        <v>0</v>
      </c>
    </row>
    <row r="1190" spans="3:6">
      <c r="C1190" s="213" t="s">
        <v>716</v>
      </c>
      <c r="D1190" s="191">
        <v>525172</v>
      </c>
      <c r="E1190" s="191">
        <v>654193</v>
      </c>
      <c r="F1190" s="191">
        <v>0</v>
      </c>
    </row>
    <row r="1191" spans="3:6">
      <c r="C1191" s="212" t="s">
        <v>2178</v>
      </c>
      <c r="D1191" s="191">
        <v>21904546</v>
      </c>
      <c r="E1191" s="191">
        <v>12898212.84</v>
      </c>
      <c r="F1191" s="191">
        <v>4928521.3499999996</v>
      </c>
    </row>
    <row r="1192" spans="3:6">
      <c r="C1192" s="213" t="s">
        <v>2179</v>
      </c>
      <c r="D1192" s="191">
        <v>21904546</v>
      </c>
      <c r="E1192" s="191">
        <v>12898212.84</v>
      </c>
      <c r="F1192" s="191">
        <v>4928521.3499999996</v>
      </c>
    </row>
    <row r="1193" spans="3:6">
      <c r="C1193" s="212" t="s">
        <v>3142</v>
      </c>
      <c r="D1193" s="191">
        <v>0</v>
      </c>
      <c r="E1193" s="191">
        <v>15253297.699999999</v>
      </c>
      <c r="F1193" s="191">
        <v>11168083.82</v>
      </c>
    </row>
    <row r="1194" spans="3:6">
      <c r="C1194" s="213" t="s">
        <v>3143</v>
      </c>
      <c r="D1194" s="191">
        <v>0</v>
      </c>
      <c r="E1194" s="191">
        <v>15253297.699999999</v>
      </c>
      <c r="F1194" s="191">
        <v>11168083.82</v>
      </c>
    </row>
    <row r="1195" spans="3:6">
      <c r="C1195" s="212" t="s">
        <v>2600</v>
      </c>
      <c r="D1195" s="191">
        <v>26992362</v>
      </c>
      <c r="E1195" s="191">
        <v>15762245</v>
      </c>
      <c r="F1195" s="191">
        <v>15000000</v>
      </c>
    </row>
    <row r="1196" spans="3:6">
      <c r="C1196" s="213" t="s">
        <v>2601</v>
      </c>
      <c r="D1196" s="191">
        <v>26992362</v>
      </c>
      <c r="E1196" s="191">
        <v>15762245</v>
      </c>
      <c r="F1196" s="191">
        <v>15000000</v>
      </c>
    </row>
    <row r="1197" spans="3:6">
      <c r="C1197" s="212" t="s">
        <v>1071</v>
      </c>
      <c r="D1197" s="191">
        <v>53038509</v>
      </c>
      <c r="E1197" s="191">
        <v>32736750.600000001</v>
      </c>
      <c r="F1197" s="191">
        <v>17885821.48</v>
      </c>
    </row>
    <row r="1198" spans="3:6">
      <c r="C1198" s="213" t="s">
        <v>1072</v>
      </c>
      <c r="D1198" s="191">
        <v>31695044</v>
      </c>
      <c r="E1198" s="191">
        <v>20093886.600000001</v>
      </c>
      <c r="F1198" s="191">
        <v>13985598.48</v>
      </c>
    </row>
    <row r="1199" spans="3:6">
      <c r="C1199" s="213" t="s">
        <v>2602</v>
      </c>
      <c r="D1199" s="191">
        <v>21343465</v>
      </c>
      <c r="E1199" s="191">
        <v>12642864</v>
      </c>
      <c r="F1199" s="191">
        <v>3900223</v>
      </c>
    </row>
    <row r="1200" spans="3:6">
      <c r="C1200" s="212" t="s">
        <v>2603</v>
      </c>
      <c r="D1200" s="191">
        <v>30640293</v>
      </c>
      <c r="E1200" s="191">
        <v>18001921</v>
      </c>
      <c r="F1200" s="191">
        <v>6000000</v>
      </c>
    </row>
    <row r="1201" spans="3:6">
      <c r="C1201" s="213" t="s">
        <v>2604</v>
      </c>
      <c r="D1201" s="191">
        <v>30640293</v>
      </c>
      <c r="E1201" s="191">
        <v>18001921</v>
      </c>
      <c r="F1201" s="191">
        <v>6000000</v>
      </c>
    </row>
    <row r="1202" spans="3:6">
      <c r="C1202" s="211" t="s">
        <v>282</v>
      </c>
      <c r="D1202" s="199">
        <v>0</v>
      </c>
      <c r="E1202" s="199">
        <v>77357501</v>
      </c>
      <c r="F1202" s="199">
        <v>47254256.299999997</v>
      </c>
    </row>
    <row r="1203" spans="3:6">
      <c r="C1203" s="212" t="s">
        <v>4072</v>
      </c>
      <c r="D1203" s="191">
        <v>0</v>
      </c>
      <c r="E1203" s="191">
        <v>77357501</v>
      </c>
      <c r="F1203" s="191">
        <v>47254256.299999997</v>
      </c>
    </row>
    <row r="1204" spans="3:6">
      <c r="C1204" s="213" t="s">
        <v>3144</v>
      </c>
      <c r="D1204" s="191">
        <v>0</v>
      </c>
      <c r="E1204" s="191">
        <v>77357501</v>
      </c>
      <c r="F1204" s="191">
        <v>47254256.299999997</v>
      </c>
    </row>
    <row r="1205" spans="3:6">
      <c r="C1205" s="211" t="s">
        <v>283</v>
      </c>
      <c r="D1205" s="199">
        <v>195837464</v>
      </c>
      <c r="E1205" s="199">
        <v>184660884.69000003</v>
      </c>
      <c r="F1205" s="199">
        <v>144133140.56</v>
      </c>
    </row>
    <row r="1206" spans="3:6">
      <c r="C1206" s="212" t="s">
        <v>323</v>
      </c>
      <c r="D1206" s="191">
        <v>195837464</v>
      </c>
      <c r="E1206" s="191">
        <v>184660884.69000003</v>
      </c>
      <c r="F1206" s="191">
        <v>144133140.56</v>
      </c>
    </row>
    <row r="1207" spans="3:6">
      <c r="C1207" s="213" t="s">
        <v>4208</v>
      </c>
      <c r="D1207" s="191">
        <v>195837464</v>
      </c>
      <c r="E1207" s="191">
        <v>184660884.69000003</v>
      </c>
      <c r="F1207" s="191">
        <v>144133140.56</v>
      </c>
    </row>
    <row r="1208" spans="3:6">
      <c r="C1208" s="210" t="s">
        <v>289</v>
      </c>
      <c r="D1208" s="191">
        <v>2061577017</v>
      </c>
      <c r="E1208" s="191">
        <v>2018844704.97</v>
      </c>
      <c r="F1208" s="191">
        <v>1667016897.8899996</v>
      </c>
    </row>
    <row r="1209" spans="3:6">
      <c r="C1209" s="211" t="s">
        <v>280</v>
      </c>
      <c r="D1209" s="199">
        <v>1286061628</v>
      </c>
      <c r="E1209" s="199">
        <v>1488748723.5899999</v>
      </c>
      <c r="F1209" s="199">
        <v>1269136920.8199997</v>
      </c>
    </row>
    <row r="1210" spans="3:6">
      <c r="C1210" s="212" t="s">
        <v>1221</v>
      </c>
      <c r="D1210" s="191">
        <v>11075727</v>
      </c>
      <c r="E1210" s="191">
        <v>4614619.96</v>
      </c>
      <c r="F1210" s="191">
        <v>3014619.7</v>
      </c>
    </row>
    <row r="1211" spans="3:6">
      <c r="C1211" s="213" t="s">
        <v>1222</v>
      </c>
      <c r="D1211" s="191">
        <v>11075727</v>
      </c>
      <c r="E1211" s="191">
        <v>4614619.96</v>
      </c>
      <c r="F1211" s="191">
        <v>3014619.7</v>
      </c>
    </row>
    <row r="1212" spans="3:6">
      <c r="C1212" s="212" t="s">
        <v>4071</v>
      </c>
      <c r="D1212" s="191">
        <v>480823</v>
      </c>
      <c r="E1212" s="191">
        <v>32</v>
      </c>
      <c r="F1212" s="191">
        <v>0</v>
      </c>
    </row>
    <row r="1213" spans="3:6">
      <c r="C1213" s="213" t="s">
        <v>2873</v>
      </c>
      <c r="D1213" s="191">
        <v>480823</v>
      </c>
      <c r="E1213" s="191">
        <v>32</v>
      </c>
      <c r="F1213" s="191">
        <v>0</v>
      </c>
    </row>
    <row r="1214" spans="3:6">
      <c r="C1214" s="212" t="s">
        <v>4070</v>
      </c>
      <c r="D1214" s="191">
        <v>4612045</v>
      </c>
      <c r="E1214" s="191">
        <v>0</v>
      </c>
      <c r="F1214" s="191">
        <v>0</v>
      </c>
    </row>
    <row r="1215" spans="3:6">
      <c r="C1215" s="213" t="s">
        <v>1223</v>
      </c>
      <c r="D1215" s="191">
        <v>4612045</v>
      </c>
      <c r="E1215" s="191">
        <v>0</v>
      </c>
      <c r="F1215" s="191">
        <v>0</v>
      </c>
    </row>
    <row r="1216" spans="3:6">
      <c r="C1216" s="212" t="s">
        <v>383</v>
      </c>
      <c r="D1216" s="191">
        <v>228130513</v>
      </c>
      <c r="E1216" s="191">
        <v>10584227</v>
      </c>
      <c r="F1216" s="191">
        <v>0</v>
      </c>
    </row>
    <row r="1217" spans="3:6">
      <c r="C1217" s="213" t="s">
        <v>717</v>
      </c>
      <c r="D1217" s="191">
        <v>228130513</v>
      </c>
      <c r="E1217" s="191">
        <v>10584227</v>
      </c>
      <c r="F1217" s="191">
        <v>0</v>
      </c>
    </row>
    <row r="1218" spans="3:6">
      <c r="C1218" s="212" t="s">
        <v>4069</v>
      </c>
      <c r="D1218" s="191">
        <v>6582165</v>
      </c>
      <c r="E1218" s="191">
        <v>2284614.2799999998</v>
      </c>
      <c r="F1218" s="191">
        <v>2284613.8199999998</v>
      </c>
    </row>
    <row r="1219" spans="3:6">
      <c r="C1219" s="213" t="s">
        <v>1224</v>
      </c>
      <c r="D1219" s="191">
        <v>6582165</v>
      </c>
      <c r="E1219" s="191">
        <v>2284614.2799999998</v>
      </c>
      <c r="F1219" s="191">
        <v>2284613.8199999998</v>
      </c>
    </row>
    <row r="1220" spans="3:6">
      <c r="C1220" s="212" t="s">
        <v>384</v>
      </c>
      <c r="D1220" s="191">
        <v>21163727</v>
      </c>
      <c r="E1220" s="191">
        <v>0</v>
      </c>
      <c r="F1220" s="191">
        <v>0</v>
      </c>
    </row>
    <row r="1221" spans="3:6">
      <c r="C1221" s="213" t="s">
        <v>718</v>
      </c>
      <c r="D1221" s="191">
        <v>21163727</v>
      </c>
      <c r="E1221" s="191">
        <v>0</v>
      </c>
      <c r="F1221" s="191">
        <v>0</v>
      </c>
    </row>
    <row r="1222" spans="3:6">
      <c r="C1222" s="212" t="s">
        <v>1225</v>
      </c>
      <c r="D1222" s="191">
        <v>4612045</v>
      </c>
      <c r="E1222" s="191">
        <v>4035538.95</v>
      </c>
      <c r="F1222" s="191">
        <v>3670625.55</v>
      </c>
    </row>
    <row r="1223" spans="3:6">
      <c r="C1223" s="213" t="s">
        <v>1226</v>
      </c>
      <c r="D1223" s="191">
        <v>4612045</v>
      </c>
      <c r="E1223" s="191">
        <v>4035538.95</v>
      </c>
      <c r="F1223" s="191">
        <v>3670625.55</v>
      </c>
    </row>
    <row r="1224" spans="3:6">
      <c r="C1224" s="212" t="s">
        <v>1227</v>
      </c>
      <c r="D1224" s="191">
        <v>6582165</v>
      </c>
      <c r="E1224" s="191">
        <v>1</v>
      </c>
      <c r="F1224" s="191">
        <v>0</v>
      </c>
    </row>
    <row r="1225" spans="3:6">
      <c r="C1225" s="213" t="s">
        <v>1228</v>
      </c>
      <c r="D1225" s="191">
        <v>6582165</v>
      </c>
      <c r="E1225" s="191">
        <v>1</v>
      </c>
      <c r="F1225" s="191">
        <v>0</v>
      </c>
    </row>
    <row r="1226" spans="3:6">
      <c r="C1226" s="212" t="s">
        <v>1229</v>
      </c>
      <c r="D1226" s="191">
        <v>6582165</v>
      </c>
      <c r="E1226" s="191">
        <v>5759394.79</v>
      </c>
      <c r="F1226" s="191">
        <v>5359734.2</v>
      </c>
    </row>
    <row r="1227" spans="3:6">
      <c r="C1227" s="213" t="s">
        <v>1230</v>
      </c>
      <c r="D1227" s="191">
        <v>6582165</v>
      </c>
      <c r="E1227" s="191">
        <v>5759394.79</v>
      </c>
      <c r="F1227" s="191">
        <v>5359734.2</v>
      </c>
    </row>
    <row r="1228" spans="3:6">
      <c r="C1228" s="212" t="s">
        <v>1231</v>
      </c>
      <c r="D1228" s="191">
        <v>11075727</v>
      </c>
      <c r="E1228" s="191">
        <v>4686086.96</v>
      </c>
      <c r="F1228" s="191">
        <v>4686086.2300000004</v>
      </c>
    </row>
    <row r="1229" spans="3:6">
      <c r="C1229" s="213" t="s">
        <v>1232</v>
      </c>
      <c r="D1229" s="191">
        <v>11075727</v>
      </c>
      <c r="E1229" s="191">
        <v>4686086.96</v>
      </c>
      <c r="F1229" s="191">
        <v>4686086.2300000004</v>
      </c>
    </row>
    <row r="1230" spans="3:6">
      <c r="C1230" s="212" t="s">
        <v>4068</v>
      </c>
      <c r="D1230" s="191">
        <v>0</v>
      </c>
      <c r="E1230" s="191">
        <v>183973671</v>
      </c>
      <c r="F1230" s="191">
        <v>114983543.81</v>
      </c>
    </row>
    <row r="1231" spans="3:6">
      <c r="C1231" s="213" t="s">
        <v>3221</v>
      </c>
      <c r="D1231" s="191">
        <v>0</v>
      </c>
      <c r="E1231" s="191">
        <v>183973671</v>
      </c>
      <c r="F1231" s="191">
        <v>114983543.81</v>
      </c>
    </row>
    <row r="1232" spans="3:6">
      <c r="C1232" s="212" t="s">
        <v>1233</v>
      </c>
      <c r="D1232" s="191">
        <v>4612045</v>
      </c>
      <c r="E1232" s="191">
        <v>1729000.95</v>
      </c>
      <c r="F1232" s="191">
        <v>0</v>
      </c>
    </row>
    <row r="1233" spans="3:6">
      <c r="C1233" s="213" t="s">
        <v>1234</v>
      </c>
      <c r="D1233" s="191">
        <v>4612045</v>
      </c>
      <c r="E1233" s="191">
        <v>1729000.95</v>
      </c>
      <c r="F1233" s="191">
        <v>0</v>
      </c>
    </row>
    <row r="1234" spans="3:6">
      <c r="C1234" s="212" t="s">
        <v>1235</v>
      </c>
      <c r="D1234" s="191">
        <v>11075727</v>
      </c>
      <c r="E1234" s="191">
        <v>9691260.9600000009</v>
      </c>
      <c r="F1234" s="191">
        <v>9591547.5099999998</v>
      </c>
    </row>
    <row r="1235" spans="3:6">
      <c r="C1235" s="213" t="s">
        <v>1236</v>
      </c>
      <c r="D1235" s="191">
        <v>11075727</v>
      </c>
      <c r="E1235" s="191">
        <v>9691260.9600000009</v>
      </c>
      <c r="F1235" s="191">
        <v>9591547.5099999998</v>
      </c>
    </row>
    <row r="1236" spans="3:6">
      <c r="C1236" s="212" t="s">
        <v>1237</v>
      </c>
      <c r="D1236" s="191">
        <v>4612045</v>
      </c>
      <c r="E1236" s="191">
        <v>4346043.95</v>
      </c>
      <c r="F1236" s="191">
        <v>4238345.08</v>
      </c>
    </row>
    <row r="1237" spans="3:6">
      <c r="C1237" s="213" t="s">
        <v>1238</v>
      </c>
      <c r="D1237" s="191">
        <v>4612045</v>
      </c>
      <c r="E1237" s="191">
        <v>4346043.95</v>
      </c>
      <c r="F1237" s="191">
        <v>4238345.08</v>
      </c>
    </row>
    <row r="1238" spans="3:6">
      <c r="C1238" s="212" t="s">
        <v>385</v>
      </c>
      <c r="D1238" s="191">
        <v>17899222</v>
      </c>
      <c r="E1238" s="191">
        <v>11573683.960000001</v>
      </c>
      <c r="F1238" s="191">
        <v>4750188.82</v>
      </c>
    </row>
    <row r="1239" spans="3:6">
      <c r="C1239" s="213" t="s">
        <v>719</v>
      </c>
      <c r="D1239" s="191">
        <v>6823495</v>
      </c>
      <c r="E1239" s="191">
        <v>6823495</v>
      </c>
      <c r="F1239" s="191">
        <v>0</v>
      </c>
    </row>
    <row r="1240" spans="3:6">
      <c r="C1240" s="213" t="s">
        <v>1239</v>
      </c>
      <c r="D1240" s="191">
        <v>11075727</v>
      </c>
      <c r="E1240" s="191">
        <v>4750188.96</v>
      </c>
      <c r="F1240" s="191">
        <v>4750188.82</v>
      </c>
    </row>
    <row r="1241" spans="3:6">
      <c r="C1241" s="212" t="s">
        <v>4059</v>
      </c>
      <c r="D1241" s="191">
        <v>68639623</v>
      </c>
      <c r="E1241" s="191">
        <v>1.2</v>
      </c>
      <c r="F1241" s="191">
        <v>0</v>
      </c>
    </row>
    <row r="1242" spans="3:6">
      <c r="C1242" s="213" t="s">
        <v>2874</v>
      </c>
      <c r="D1242" s="191">
        <v>68639623</v>
      </c>
      <c r="E1242" s="191">
        <v>1.2</v>
      </c>
      <c r="F1242" s="191">
        <v>0</v>
      </c>
    </row>
    <row r="1243" spans="3:6">
      <c r="C1243" s="212" t="s">
        <v>4067</v>
      </c>
      <c r="D1243" s="191">
        <v>4612045</v>
      </c>
      <c r="E1243" s="191">
        <v>1</v>
      </c>
      <c r="F1243" s="191">
        <v>0</v>
      </c>
    </row>
    <row r="1244" spans="3:6">
      <c r="C1244" s="213" t="s">
        <v>1240</v>
      </c>
      <c r="D1244" s="191">
        <v>4612045</v>
      </c>
      <c r="E1244" s="191">
        <v>1</v>
      </c>
      <c r="F1244" s="191">
        <v>0</v>
      </c>
    </row>
    <row r="1245" spans="3:6">
      <c r="C1245" s="212" t="s">
        <v>386</v>
      </c>
      <c r="D1245" s="191">
        <v>54003322</v>
      </c>
      <c r="E1245" s="191">
        <v>134682036.78</v>
      </c>
      <c r="F1245" s="191">
        <v>117918087.95999999</v>
      </c>
    </row>
    <row r="1246" spans="3:6">
      <c r="C1246" s="213" t="s">
        <v>720</v>
      </c>
      <c r="D1246" s="191">
        <v>54003322</v>
      </c>
      <c r="E1246" s="191">
        <v>134682036.78</v>
      </c>
      <c r="F1246" s="191">
        <v>117918087.95999999</v>
      </c>
    </row>
    <row r="1247" spans="3:6">
      <c r="C1247" s="212" t="s">
        <v>4066</v>
      </c>
      <c r="D1247" s="191">
        <v>0</v>
      </c>
      <c r="E1247" s="191">
        <v>7332435</v>
      </c>
      <c r="F1247" s="191">
        <v>4073574.89</v>
      </c>
    </row>
    <row r="1248" spans="3:6">
      <c r="C1248" s="213" t="s">
        <v>3634</v>
      </c>
      <c r="D1248" s="191">
        <v>0</v>
      </c>
      <c r="E1248" s="191">
        <v>7332435</v>
      </c>
      <c r="F1248" s="191">
        <v>4073574.89</v>
      </c>
    </row>
    <row r="1249" spans="3:6">
      <c r="C1249" s="212" t="s">
        <v>4065</v>
      </c>
      <c r="D1249" s="191">
        <v>111096393</v>
      </c>
      <c r="E1249" s="191">
        <v>34737246</v>
      </c>
      <c r="F1249" s="191">
        <v>34737244.460000001</v>
      </c>
    </row>
    <row r="1250" spans="3:6">
      <c r="C1250" s="213" t="s">
        <v>2875</v>
      </c>
      <c r="D1250" s="191">
        <v>111096393</v>
      </c>
      <c r="E1250" s="191">
        <v>34737246</v>
      </c>
      <c r="F1250" s="191">
        <v>34737244.460000001</v>
      </c>
    </row>
    <row r="1251" spans="3:6">
      <c r="C1251" s="212" t="s">
        <v>1241</v>
      </c>
      <c r="D1251" s="191">
        <v>4612045</v>
      </c>
      <c r="E1251" s="191">
        <v>2029516.96</v>
      </c>
      <c r="F1251" s="191">
        <v>0</v>
      </c>
    </row>
    <row r="1252" spans="3:6">
      <c r="C1252" s="213" t="s">
        <v>1242</v>
      </c>
      <c r="D1252" s="191">
        <v>4612045</v>
      </c>
      <c r="E1252" s="191">
        <v>2029516.96</v>
      </c>
      <c r="F1252" s="191">
        <v>0</v>
      </c>
    </row>
    <row r="1253" spans="3:6">
      <c r="C1253" s="212" t="s">
        <v>1243</v>
      </c>
      <c r="D1253" s="191">
        <v>6582165</v>
      </c>
      <c r="E1253" s="191">
        <v>4259394.79</v>
      </c>
      <c r="F1253" s="191">
        <v>3178933.2</v>
      </c>
    </row>
    <row r="1254" spans="3:6">
      <c r="C1254" s="213" t="s">
        <v>1244</v>
      </c>
      <c r="D1254" s="191">
        <v>6582165</v>
      </c>
      <c r="E1254" s="191">
        <v>4259394.79</v>
      </c>
      <c r="F1254" s="191">
        <v>3178933.2</v>
      </c>
    </row>
    <row r="1255" spans="3:6">
      <c r="C1255" s="212" t="s">
        <v>4064</v>
      </c>
      <c r="D1255" s="191">
        <v>147950694</v>
      </c>
      <c r="E1255" s="191">
        <v>84519977</v>
      </c>
      <c r="F1255" s="191">
        <v>84519976.609999999</v>
      </c>
    </row>
    <row r="1256" spans="3:6">
      <c r="C1256" s="213" t="s">
        <v>2876</v>
      </c>
      <c r="D1256" s="191">
        <v>147950694</v>
      </c>
      <c r="E1256" s="191">
        <v>84519977</v>
      </c>
      <c r="F1256" s="191">
        <v>84519976.609999999</v>
      </c>
    </row>
    <row r="1257" spans="3:6">
      <c r="C1257" s="212" t="s">
        <v>1245</v>
      </c>
      <c r="D1257" s="191">
        <v>6582165</v>
      </c>
      <c r="E1257" s="191">
        <v>0.79</v>
      </c>
      <c r="F1257" s="191">
        <v>0</v>
      </c>
    </row>
    <row r="1258" spans="3:6">
      <c r="C1258" s="213" t="s">
        <v>1246</v>
      </c>
      <c r="D1258" s="191">
        <v>6582165</v>
      </c>
      <c r="E1258" s="191">
        <v>0.79</v>
      </c>
      <c r="F1258" s="191">
        <v>0</v>
      </c>
    </row>
    <row r="1259" spans="3:6">
      <c r="C1259" s="212" t="s">
        <v>4268</v>
      </c>
      <c r="D1259" s="191">
        <v>0</v>
      </c>
      <c r="E1259" s="191">
        <v>27485000</v>
      </c>
      <c r="F1259" s="191">
        <v>27484902.719999999</v>
      </c>
    </row>
    <row r="1260" spans="3:6">
      <c r="C1260" s="213" t="s">
        <v>4267</v>
      </c>
      <c r="D1260" s="191">
        <v>0</v>
      </c>
      <c r="E1260" s="191">
        <v>27485000</v>
      </c>
      <c r="F1260" s="191">
        <v>27484902.719999999</v>
      </c>
    </row>
    <row r="1261" spans="3:6">
      <c r="C1261" s="212" t="s">
        <v>387</v>
      </c>
      <c r="D1261" s="191">
        <v>6840088</v>
      </c>
      <c r="E1261" s="191">
        <v>10547993.689999999</v>
      </c>
      <c r="F1261" s="191">
        <v>10547989.119999999</v>
      </c>
    </row>
    <row r="1262" spans="3:6">
      <c r="C1262" s="213" t="s">
        <v>721</v>
      </c>
      <c r="D1262" s="191">
        <v>6840088</v>
      </c>
      <c r="E1262" s="191">
        <v>10547993.689999999</v>
      </c>
      <c r="F1262" s="191">
        <v>10547989.119999999</v>
      </c>
    </row>
    <row r="1263" spans="3:6">
      <c r="C1263" s="212" t="s">
        <v>388</v>
      </c>
      <c r="D1263" s="191">
        <v>5577562</v>
      </c>
      <c r="E1263" s="191">
        <v>14022733.550000001</v>
      </c>
      <c r="F1263" s="191">
        <v>0</v>
      </c>
    </row>
    <row r="1264" spans="3:6">
      <c r="C1264" s="213" t="s">
        <v>722</v>
      </c>
      <c r="D1264" s="191">
        <v>5577562</v>
      </c>
      <c r="E1264" s="191">
        <v>14022733.550000001</v>
      </c>
      <c r="F1264" s="191">
        <v>0</v>
      </c>
    </row>
    <row r="1265" spans="3:6">
      <c r="C1265" s="212" t="s">
        <v>389</v>
      </c>
      <c r="D1265" s="191">
        <v>8256874</v>
      </c>
      <c r="E1265" s="191">
        <v>0</v>
      </c>
      <c r="F1265" s="191">
        <v>0</v>
      </c>
    </row>
    <row r="1266" spans="3:6">
      <c r="C1266" s="213" t="s">
        <v>723</v>
      </c>
      <c r="D1266" s="191">
        <v>8256874</v>
      </c>
      <c r="E1266" s="191">
        <v>0</v>
      </c>
      <c r="F1266" s="191">
        <v>0</v>
      </c>
    </row>
    <row r="1267" spans="3:6">
      <c r="C1267" s="212" t="s">
        <v>390</v>
      </c>
      <c r="D1267" s="191">
        <v>100617707</v>
      </c>
      <c r="E1267" s="191">
        <v>141123592.91</v>
      </c>
      <c r="F1267" s="191">
        <v>141123592.19</v>
      </c>
    </row>
    <row r="1268" spans="3:6">
      <c r="C1268" s="213" t="s">
        <v>724</v>
      </c>
      <c r="D1268" s="191">
        <v>100617707</v>
      </c>
      <c r="E1268" s="191">
        <v>141123592.91</v>
      </c>
      <c r="F1268" s="191">
        <v>141123592.19</v>
      </c>
    </row>
    <row r="1269" spans="3:6">
      <c r="C1269" s="212" t="s">
        <v>1903</v>
      </c>
      <c r="D1269" s="191">
        <v>13620359</v>
      </c>
      <c r="E1269" s="191">
        <v>39321294</v>
      </c>
      <c r="F1269" s="191">
        <v>38761938.630000003</v>
      </c>
    </row>
    <row r="1270" spans="3:6">
      <c r="C1270" s="213" t="s">
        <v>1904</v>
      </c>
      <c r="D1270" s="191">
        <v>13620359</v>
      </c>
      <c r="E1270" s="191">
        <v>39321294</v>
      </c>
      <c r="F1270" s="191">
        <v>38761938.630000003</v>
      </c>
    </row>
    <row r="1271" spans="3:6">
      <c r="C1271" s="212" t="s">
        <v>1049</v>
      </c>
      <c r="D1271" s="191">
        <v>3442388</v>
      </c>
      <c r="E1271" s="191">
        <v>5412314.5099999998</v>
      </c>
      <c r="F1271" s="191">
        <v>5412313.7699999996</v>
      </c>
    </row>
    <row r="1272" spans="3:6">
      <c r="C1272" s="213" t="s">
        <v>1050</v>
      </c>
      <c r="D1272" s="191">
        <v>3442388</v>
      </c>
      <c r="E1272" s="191">
        <v>5412314.5099999998</v>
      </c>
      <c r="F1272" s="191">
        <v>5412313.7699999996</v>
      </c>
    </row>
    <row r="1273" spans="3:6">
      <c r="C1273" s="212" t="s">
        <v>4063</v>
      </c>
      <c r="D1273" s="191">
        <v>0</v>
      </c>
      <c r="E1273" s="191">
        <v>19935971.300000001</v>
      </c>
      <c r="F1273" s="191">
        <v>14671608.390000001</v>
      </c>
    </row>
    <row r="1274" spans="3:6">
      <c r="C1274" s="213" t="s">
        <v>3729</v>
      </c>
      <c r="D1274" s="191">
        <v>0</v>
      </c>
      <c r="E1274" s="191">
        <v>19935971.300000001</v>
      </c>
      <c r="F1274" s="191">
        <v>14671608.390000001</v>
      </c>
    </row>
    <row r="1275" spans="3:6">
      <c r="C1275" s="212" t="s">
        <v>2877</v>
      </c>
      <c r="D1275" s="191">
        <v>9285713</v>
      </c>
      <c r="E1275" s="191">
        <v>2</v>
      </c>
      <c r="F1275" s="191">
        <v>0</v>
      </c>
    </row>
    <row r="1276" spans="3:6">
      <c r="C1276" s="213" t="s">
        <v>2878</v>
      </c>
      <c r="D1276" s="191">
        <v>9285713</v>
      </c>
      <c r="E1276" s="191">
        <v>2</v>
      </c>
      <c r="F1276" s="191">
        <v>0</v>
      </c>
    </row>
    <row r="1277" spans="3:6">
      <c r="C1277" s="212" t="s">
        <v>2879</v>
      </c>
      <c r="D1277" s="191">
        <v>13525467</v>
      </c>
      <c r="E1277" s="191">
        <v>2</v>
      </c>
      <c r="F1277" s="191">
        <v>0</v>
      </c>
    </row>
    <row r="1278" spans="3:6">
      <c r="C1278" s="213" t="s">
        <v>2880</v>
      </c>
      <c r="D1278" s="191">
        <v>13525467</v>
      </c>
      <c r="E1278" s="191">
        <v>2</v>
      </c>
      <c r="F1278" s="191">
        <v>0</v>
      </c>
    </row>
    <row r="1279" spans="3:6">
      <c r="C1279" s="212" t="s">
        <v>391</v>
      </c>
      <c r="D1279" s="191">
        <v>17396640</v>
      </c>
      <c r="E1279" s="191">
        <v>98192428.069999993</v>
      </c>
      <c r="F1279" s="191">
        <v>93043711.480000004</v>
      </c>
    </row>
    <row r="1280" spans="3:6">
      <c r="C1280" s="213" t="s">
        <v>725</v>
      </c>
      <c r="D1280" s="191">
        <v>17396640</v>
      </c>
      <c r="E1280" s="191">
        <v>98192428.069999993</v>
      </c>
      <c r="F1280" s="191">
        <v>93043711.480000004</v>
      </c>
    </row>
    <row r="1281" spans="3:6">
      <c r="C1281" s="212" t="s">
        <v>3524</v>
      </c>
      <c r="D1281" s="191">
        <v>0</v>
      </c>
      <c r="E1281" s="191">
        <v>0</v>
      </c>
      <c r="F1281" s="191">
        <v>0</v>
      </c>
    </row>
    <row r="1282" spans="3:6">
      <c r="C1282" s="213" t="s">
        <v>3523</v>
      </c>
      <c r="D1282" s="191">
        <v>0</v>
      </c>
      <c r="E1282" s="191">
        <v>0</v>
      </c>
      <c r="F1282" s="191">
        <v>0</v>
      </c>
    </row>
    <row r="1283" spans="3:6">
      <c r="C1283" s="212" t="s">
        <v>4062</v>
      </c>
      <c r="D1283" s="191">
        <v>0</v>
      </c>
      <c r="E1283" s="191">
        <v>0</v>
      </c>
      <c r="F1283" s="191">
        <v>0</v>
      </c>
    </row>
    <row r="1284" spans="3:6">
      <c r="C1284" s="213" t="s">
        <v>3522</v>
      </c>
      <c r="D1284" s="191">
        <v>0</v>
      </c>
      <c r="E1284" s="191">
        <v>0</v>
      </c>
      <c r="F1284" s="191">
        <v>0</v>
      </c>
    </row>
    <row r="1285" spans="3:6">
      <c r="C1285" s="212" t="s">
        <v>3521</v>
      </c>
      <c r="D1285" s="191">
        <v>0</v>
      </c>
      <c r="E1285" s="191">
        <v>20</v>
      </c>
      <c r="F1285" s="191">
        <v>0</v>
      </c>
    </row>
    <row r="1286" spans="3:6">
      <c r="C1286" s="213" t="s">
        <v>3520</v>
      </c>
      <c r="D1286" s="191">
        <v>0</v>
      </c>
      <c r="E1286" s="191">
        <v>20</v>
      </c>
      <c r="F1286" s="191">
        <v>0</v>
      </c>
    </row>
    <row r="1287" spans="3:6">
      <c r="C1287" s="212" t="s">
        <v>3519</v>
      </c>
      <c r="D1287" s="191">
        <v>0</v>
      </c>
      <c r="E1287" s="191">
        <v>0</v>
      </c>
      <c r="F1287" s="191">
        <v>0</v>
      </c>
    </row>
    <row r="1288" spans="3:6">
      <c r="C1288" s="213" t="s">
        <v>3518</v>
      </c>
      <c r="D1288" s="191">
        <v>0</v>
      </c>
      <c r="E1288" s="191">
        <v>0</v>
      </c>
      <c r="F1288" s="191">
        <v>0</v>
      </c>
    </row>
    <row r="1289" spans="3:6">
      <c r="C1289" s="212" t="s">
        <v>392</v>
      </c>
      <c r="D1289" s="191">
        <v>45000000</v>
      </c>
      <c r="E1289" s="191">
        <v>214851028.61000001</v>
      </c>
      <c r="F1289" s="191">
        <v>214850044.16999999</v>
      </c>
    </row>
    <row r="1290" spans="3:6">
      <c r="C1290" s="213" t="s">
        <v>726</v>
      </c>
      <c r="D1290" s="191">
        <v>45000000</v>
      </c>
      <c r="E1290" s="191">
        <v>214851028.61000001</v>
      </c>
      <c r="F1290" s="191">
        <v>214850044.16999999</v>
      </c>
    </row>
    <row r="1291" spans="3:6">
      <c r="C1291" s="212" t="s">
        <v>4061</v>
      </c>
      <c r="D1291" s="191">
        <v>59146045</v>
      </c>
      <c r="E1291" s="191">
        <v>112691733.28</v>
      </c>
      <c r="F1291" s="191">
        <v>112509785.06</v>
      </c>
    </row>
    <row r="1292" spans="3:6">
      <c r="C1292" s="213" t="s">
        <v>727</v>
      </c>
      <c r="D1292" s="191">
        <v>59146045</v>
      </c>
      <c r="E1292" s="191">
        <v>112691733.28</v>
      </c>
      <c r="F1292" s="191">
        <v>112509785.06</v>
      </c>
    </row>
    <row r="1293" spans="3:6">
      <c r="C1293" s="212" t="s">
        <v>2881</v>
      </c>
      <c r="D1293" s="191">
        <v>16622897</v>
      </c>
      <c r="E1293" s="191">
        <v>2</v>
      </c>
      <c r="F1293" s="191">
        <v>0</v>
      </c>
    </row>
    <row r="1294" spans="3:6">
      <c r="C1294" s="213" t="s">
        <v>2882</v>
      </c>
      <c r="D1294" s="191">
        <v>16622897</v>
      </c>
      <c r="E1294" s="191">
        <v>2</v>
      </c>
      <c r="F1294" s="191">
        <v>0</v>
      </c>
    </row>
    <row r="1295" spans="3:6">
      <c r="C1295" s="212" t="s">
        <v>2883</v>
      </c>
      <c r="D1295" s="191">
        <v>5106354</v>
      </c>
      <c r="E1295" s="191">
        <v>2</v>
      </c>
      <c r="F1295" s="191">
        <v>0</v>
      </c>
    </row>
    <row r="1296" spans="3:6">
      <c r="C1296" s="213" t="s">
        <v>2884</v>
      </c>
      <c r="D1296" s="191">
        <v>5106354</v>
      </c>
      <c r="E1296" s="191">
        <v>2</v>
      </c>
      <c r="F1296" s="191">
        <v>0</v>
      </c>
    </row>
    <row r="1297" spans="3:6">
      <c r="C1297" s="212" t="s">
        <v>2605</v>
      </c>
      <c r="D1297" s="191">
        <v>24359264</v>
      </c>
      <c r="E1297" s="191">
        <v>21052844.640000001</v>
      </c>
      <c r="F1297" s="191">
        <v>21052844.640000001</v>
      </c>
    </row>
    <row r="1298" spans="3:6">
      <c r="C1298" s="213" t="s">
        <v>2606</v>
      </c>
      <c r="D1298" s="191">
        <v>24359264</v>
      </c>
      <c r="E1298" s="191">
        <v>21052844.640000001</v>
      </c>
      <c r="F1298" s="191">
        <v>21052844.640000001</v>
      </c>
    </row>
    <row r="1299" spans="3:6">
      <c r="C1299" s="212" t="s">
        <v>1905</v>
      </c>
      <c r="D1299" s="191">
        <v>11836969</v>
      </c>
      <c r="E1299" s="191">
        <v>4626269</v>
      </c>
      <c r="F1299" s="191">
        <v>4626268.3</v>
      </c>
    </row>
    <row r="1300" spans="3:6">
      <c r="C1300" s="213" t="s">
        <v>1906</v>
      </c>
      <c r="D1300" s="191">
        <v>11836969</v>
      </c>
      <c r="E1300" s="191">
        <v>4626269</v>
      </c>
      <c r="F1300" s="191">
        <v>4626268.3</v>
      </c>
    </row>
    <row r="1301" spans="3:6">
      <c r="C1301" s="212" t="s">
        <v>2885</v>
      </c>
      <c r="D1301" s="191">
        <v>3547813</v>
      </c>
      <c r="E1301" s="191">
        <v>2</v>
      </c>
      <c r="F1301" s="191">
        <v>0</v>
      </c>
    </row>
    <row r="1302" spans="3:6">
      <c r="C1302" s="213" t="s">
        <v>2886</v>
      </c>
      <c r="D1302" s="191">
        <v>3547813</v>
      </c>
      <c r="E1302" s="191">
        <v>2</v>
      </c>
      <c r="F1302" s="191">
        <v>0</v>
      </c>
    </row>
    <row r="1303" spans="3:6">
      <c r="C1303" s="212" t="s">
        <v>2887</v>
      </c>
      <c r="D1303" s="191">
        <v>3421871</v>
      </c>
      <c r="E1303" s="191">
        <v>5922444.5899999999</v>
      </c>
      <c r="F1303" s="191">
        <v>5922444.5899999999</v>
      </c>
    </row>
    <row r="1304" spans="3:6">
      <c r="C1304" s="213" t="s">
        <v>2888</v>
      </c>
      <c r="D1304" s="191">
        <v>3421871</v>
      </c>
      <c r="E1304" s="191">
        <v>5922444.5899999999</v>
      </c>
      <c r="F1304" s="191">
        <v>5922444.5899999999</v>
      </c>
    </row>
    <row r="1305" spans="3:6">
      <c r="C1305" s="212" t="s">
        <v>2889</v>
      </c>
      <c r="D1305" s="191">
        <v>5149582</v>
      </c>
      <c r="E1305" s="191">
        <v>0</v>
      </c>
      <c r="F1305" s="191">
        <v>0</v>
      </c>
    </row>
    <row r="1306" spans="3:6">
      <c r="C1306" s="213" t="s">
        <v>2890</v>
      </c>
      <c r="D1306" s="191">
        <v>5149582</v>
      </c>
      <c r="E1306" s="191">
        <v>0</v>
      </c>
      <c r="F1306" s="191">
        <v>0</v>
      </c>
    </row>
    <row r="1307" spans="3:6">
      <c r="C1307" s="212" t="s">
        <v>2891</v>
      </c>
      <c r="D1307" s="191">
        <v>3426951</v>
      </c>
      <c r="E1307" s="191">
        <v>6132939.7699999996</v>
      </c>
      <c r="F1307" s="191">
        <v>6132939.1699999999</v>
      </c>
    </row>
    <row r="1308" spans="3:6">
      <c r="C1308" s="213" t="s">
        <v>2892</v>
      </c>
      <c r="D1308" s="191">
        <v>3426951</v>
      </c>
      <c r="E1308" s="191">
        <v>6132939.7699999996</v>
      </c>
      <c r="F1308" s="191">
        <v>6132939.1699999999</v>
      </c>
    </row>
    <row r="1309" spans="3:6">
      <c r="C1309" s="212" t="s">
        <v>3145</v>
      </c>
      <c r="D1309" s="191">
        <v>0</v>
      </c>
      <c r="E1309" s="191">
        <v>11914875.01</v>
      </c>
      <c r="F1309" s="191">
        <v>11914874.85</v>
      </c>
    </row>
    <row r="1310" spans="3:6">
      <c r="C1310" s="213" t="s">
        <v>3146</v>
      </c>
      <c r="D1310" s="191">
        <v>0</v>
      </c>
      <c r="E1310" s="191">
        <v>11914875.01</v>
      </c>
      <c r="F1310" s="191">
        <v>11914874.85</v>
      </c>
    </row>
    <row r="1311" spans="3:6">
      <c r="C1311" s="212" t="s">
        <v>4060</v>
      </c>
      <c r="D1311" s="191">
        <v>0</v>
      </c>
      <c r="E1311" s="191">
        <v>74219336.079999998</v>
      </c>
      <c r="F1311" s="191">
        <v>74219336.079999998</v>
      </c>
    </row>
    <row r="1312" spans="3:6">
      <c r="C1312" s="213" t="s">
        <v>3691</v>
      </c>
      <c r="D1312" s="191">
        <v>0</v>
      </c>
      <c r="E1312" s="191">
        <v>74219336.079999998</v>
      </c>
      <c r="F1312" s="191">
        <v>74219336.079999998</v>
      </c>
    </row>
    <row r="1313" spans="3:6">
      <c r="C1313" s="212" t="s">
        <v>3147</v>
      </c>
      <c r="D1313" s="191">
        <v>0</v>
      </c>
      <c r="E1313" s="191">
        <v>14437651.01</v>
      </c>
      <c r="F1313" s="191">
        <v>14437650.359999999</v>
      </c>
    </row>
    <row r="1314" spans="3:6">
      <c r="C1314" s="213" t="s">
        <v>3148</v>
      </c>
      <c r="D1314" s="191">
        <v>0</v>
      </c>
      <c r="E1314" s="191">
        <v>14437651.01</v>
      </c>
      <c r="F1314" s="191">
        <v>14437650.359999999</v>
      </c>
    </row>
    <row r="1315" spans="3:6">
      <c r="C1315" s="212" t="s">
        <v>2893</v>
      </c>
      <c r="D1315" s="191">
        <v>3785712</v>
      </c>
      <c r="E1315" s="191">
        <v>5941538.5599999996</v>
      </c>
      <c r="F1315" s="191">
        <v>5941538.5599999996</v>
      </c>
    </row>
    <row r="1316" spans="3:6">
      <c r="C1316" s="213" t="s">
        <v>2894</v>
      </c>
      <c r="D1316" s="191">
        <v>3785712</v>
      </c>
      <c r="E1316" s="191">
        <v>5941538.5599999996</v>
      </c>
      <c r="F1316" s="191">
        <v>5941538.5599999996</v>
      </c>
    </row>
    <row r="1317" spans="3:6">
      <c r="C1317" s="212" t="s">
        <v>393</v>
      </c>
      <c r="D1317" s="191">
        <v>167601811</v>
      </c>
      <c r="E1317" s="191">
        <v>92195507.280000001</v>
      </c>
      <c r="F1317" s="191">
        <v>56698252.700000003</v>
      </c>
    </row>
    <row r="1318" spans="3:6">
      <c r="C1318" s="213" t="s">
        <v>728</v>
      </c>
      <c r="D1318" s="191">
        <v>167601811</v>
      </c>
      <c r="E1318" s="191">
        <v>92195507.280000001</v>
      </c>
      <c r="F1318" s="191">
        <v>56698252.700000003</v>
      </c>
    </row>
    <row r="1319" spans="3:6">
      <c r="C1319" s="212" t="s">
        <v>2895</v>
      </c>
      <c r="D1319" s="191">
        <v>3223730</v>
      </c>
      <c r="E1319" s="191">
        <v>2951771.89</v>
      </c>
      <c r="F1319" s="191">
        <v>2951771.89</v>
      </c>
    </row>
    <row r="1320" spans="3:6">
      <c r="C1320" s="213" t="s">
        <v>2896</v>
      </c>
      <c r="D1320" s="191">
        <v>3223730</v>
      </c>
      <c r="E1320" s="191">
        <v>2951771.89</v>
      </c>
      <c r="F1320" s="191">
        <v>2951771.89</v>
      </c>
    </row>
    <row r="1321" spans="3:6">
      <c r="C1321" s="212" t="s">
        <v>2897</v>
      </c>
      <c r="D1321" s="191">
        <v>3422679</v>
      </c>
      <c r="E1321" s="191">
        <v>5834148.5599999996</v>
      </c>
      <c r="F1321" s="191">
        <v>5825992.3099999996</v>
      </c>
    </row>
    <row r="1322" spans="3:6">
      <c r="C1322" s="213" t="s">
        <v>2898</v>
      </c>
      <c r="D1322" s="191">
        <v>3422679</v>
      </c>
      <c r="E1322" s="191">
        <v>5834148.5599999996</v>
      </c>
      <c r="F1322" s="191">
        <v>5825992.3099999996</v>
      </c>
    </row>
    <row r="1323" spans="3:6">
      <c r="C1323" s="212" t="s">
        <v>2899</v>
      </c>
      <c r="D1323" s="191">
        <v>5455487</v>
      </c>
      <c r="E1323" s="191">
        <v>2000000</v>
      </c>
      <c r="F1323" s="191">
        <v>2000000</v>
      </c>
    </row>
    <row r="1324" spans="3:6">
      <c r="C1324" s="213" t="s">
        <v>2900</v>
      </c>
      <c r="D1324" s="191">
        <v>5455487</v>
      </c>
      <c r="E1324" s="191">
        <v>2000000</v>
      </c>
      <c r="F1324" s="191">
        <v>2000000</v>
      </c>
    </row>
    <row r="1325" spans="3:6">
      <c r="C1325" s="212" t="s">
        <v>4052</v>
      </c>
      <c r="D1325" s="191">
        <v>0</v>
      </c>
      <c r="E1325" s="191">
        <v>45000000</v>
      </c>
      <c r="F1325" s="191">
        <v>0</v>
      </c>
    </row>
    <row r="1326" spans="3:6">
      <c r="C1326" s="213" t="s">
        <v>3275</v>
      </c>
      <c r="D1326" s="191">
        <v>0</v>
      </c>
      <c r="E1326" s="191">
        <v>45000000</v>
      </c>
      <c r="F1326" s="191">
        <v>0</v>
      </c>
    </row>
    <row r="1327" spans="3:6">
      <c r="C1327" s="212" t="s">
        <v>2901</v>
      </c>
      <c r="D1327" s="191">
        <v>3217072</v>
      </c>
      <c r="E1327" s="191">
        <v>2096492</v>
      </c>
      <c r="F1327" s="191">
        <v>2000000</v>
      </c>
    </row>
    <row r="1328" spans="3:6">
      <c r="C1328" s="213" t="s">
        <v>2902</v>
      </c>
      <c r="D1328" s="191">
        <v>3217072</v>
      </c>
      <c r="E1328" s="191">
        <v>2096492</v>
      </c>
      <c r="F1328" s="191">
        <v>2000000</v>
      </c>
    </row>
    <row r="1329" spans="3:6">
      <c r="C1329" s="211" t="s">
        <v>282</v>
      </c>
      <c r="D1329" s="199">
        <v>378431625</v>
      </c>
      <c r="E1329" s="199">
        <v>498745852.41000003</v>
      </c>
      <c r="F1329" s="199">
        <v>366529848.59000003</v>
      </c>
    </row>
    <row r="1330" spans="3:6">
      <c r="C1330" s="212" t="s">
        <v>4059</v>
      </c>
      <c r="D1330" s="191">
        <v>0</v>
      </c>
      <c r="E1330" s="191">
        <v>1614915.66</v>
      </c>
      <c r="F1330" s="191">
        <v>1614915.33</v>
      </c>
    </row>
    <row r="1331" spans="3:6">
      <c r="C1331" s="213" t="s">
        <v>3220</v>
      </c>
      <c r="D1331" s="191">
        <v>0</v>
      </c>
      <c r="E1331" s="191">
        <v>1614915.66</v>
      </c>
      <c r="F1331" s="191">
        <v>1614915.33</v>
      </c>
    </row>
    <row r="1332" spans="3:6">
      <c r="C1332" s="212" t="s">
        <v>2903</v>
      </c>
      <c r="D1332" s="191">
        <v>4883853</v>
      </c>
      <c r="E1332" s="191">
        <v>12167757.050000001</v>
      </c>
      <c r="F1332" s="191">
        <v>0</v>
      </c>
    </row>
    <row r="1333" spans="3:6">
      <c r="C1333" s="213" t="s">
        <v>2520</v>
      </c>
      <c r="D1333" s="191">
        <v>4883853</v>
      </c>
      <c r="E1333" s="191">
        <v>12167757.050000001</v>
      </c>
      <c r="F1333" s="191">
        <v>0</v>
      </c>
    </row>
    <row r="1334" spans="3:6">
      <c r="C1334" s="212" t="s">
        <v>4058</v>
      </c>
      <c r="D1334" s="191">
        <v>143202536</v>
      </c>
      <c r="E1334" s="191">
        <v>123410884.83</v>
      </c>
      <c r="F1334" s="191">
        <v>62131516.850000001</v>
      </c>
    </row>
    <row r="1335" spans="3:6">
      <c r="C1335" s="213" t="s">
        <v>2529</v>
      </c>
      <c r="D1335" s="191">
        <v>143202536</v>
      </c>
      <c r="E1335" s="191">
        <v>123410884.83</v>
      </c>
      <c r="F1335" s="191">
        <v>62131516.850000001</v>
      </c>
    </row>
    <row r="1336" spans="3:6">
      <c r="C1336" s="212" t="s">
        <v>4057</v>
      </c>
      <c r="D1336" s="191">
        <v>61582931</v>
      </c>
      <c r="E1336" s="191">
        <v>70213370.5</v>
      </c>
      <c r="F1336" s="191">
        <v>60660864.149999999</v>
      </c>
    </row>
    <row r="1337" spans="3:6">
      <c r="C1337" s="213" t="s">
        <v>2530</v>
      </c>
      <c r="D1337" s="191">
        <v>61582931</v>
      </c>
      <c r="E1337" s="191">
        <v>70213370.5</v>
      </c>
      <c r="F1337" s="191">
        <v>60660864.149999999</v>
      </c>
    </row>
    <row r="1338" spans="3:6">
      <c r="C1338" s="212" t="s">
        <v>3219</v>
      </c>
      <c r="D1338" s="191">
        <v>0</v>
      </c>
      <c r="E1338" s="191">
        <v>98926176.640000001</v>
      </c>
      <c r="F1338" s="191">
        <v>67653114.760000005</v>
      </c>
    </row>
    <row r="1339" spans="3:6">
      <c r="C1339" s="213" t="s">
        <v>3218</v>
      </c>
      <c r="D1339" s="191">
        <v>0</v>
      </c>
      <c r="E1339" s="191">
        <v>98926176.640000001</v>
      </c>
      <c r="F1339" s="191">
        <v>67653114.760000005</v>
      </c>
    </row>
    <row r="1340" spans="3:6">
      <c r="C1340" s="212" t="s">
        <v>2541</v>
      </c>
      <c r="D1340" s="191">
        <v>126404907</v>
      </c>
      <c r="E1340" s="191">
        <v>126404907</v>
      </c>
      <c r="F1340" s="191">
        <v>120765692.54000001</v>
      </c>
    </row>
    <row r="1341" spans="3:6">
      <c r="C1341" s="213" t="s">
        <v>2542</v>
      </c>
      <c r="D1341" s="191">
        <v>126404907</v>
      </c>
      <c r="E1341" s="191">
        <v>126404907</v>
      </c>
      <c r="F1341" s="191">
        <v>120765692.54000001</v>
      </c>
    </row>
    <row r="1342" spans="3:6">
      <c r="C1342" s="212" t="s">
        <v>4056</v>
      </c>
      <c r="D1342" s="191">
        <v>42357398</v>
      </c>
      <c r="E1342" s="191">
        <v>42357398</v>
      </c>
      <c r="F1342" s="191">
        <v>30053302.23</v>
      </c>
    </row>
    <row r="1343" spans="3:6">
      <c r="C1343" s="213" t="s">
        <v>2546</v>
      </c>
      <c r="D1343" s="191">
        <v>42357398</v>
      </c>
      <c r="E1343" s="191">
        <v>42357398</v>
      </c>
      <c r="F1343" s="191">
        <v>30053302.23</v>
      </c>
    </row>
    <row r="1344" spans="3:6">
      <c r="C1344" s="212" t="s">
        <v>3149</v>
      </c>
      <c r="D1344" s="191">
        <v>0</v>
      </c>
      <c r="E1344" s="191">
        <v>23650442.73</v>
      </c>
      <c r="F1344" s="191">
        <v>23650442.73</v>
      </c>
    </row>
    <row r="1345" spans="3:6">
      <c r="C1345" s="213" t="s">
        <v>3150</v>
      </c>
      <c r="D1345" s="191">
        <v>0</v>
      </c>
      <c r="E1345" s="191">
        <v>23650442.73</v>
      </c>
      <c r="F1345" s="191">
        <v>23650442.73</v>
      </c>
    </row>
    <row r="1346" spans="3:6">
      <c r="C1346" s="211" t="s">
        <v>297</v>
      </c>
      <c r="D1346" s="199">
        <v>397083764</v>
      </c>
      <c r="E1346" s="199">
        <v>31350128.970000003</v>
      </c>
      <c r="F1346" s="199">
        <v>31350128.48</v>
      </c>
    </row>
    <row r="1347" spans="3:6">
      <c r="C1347" s="212" t="s">
        <v>4055</v>
      </c>
      <c r="D1347" s="191">
        <v>175445213</v>
      </c>
      <c r="E1347" s="191">
        <v>0.01</v>
      </c>
      <c r="F1347" s="191">
        <v>0</v>
      </c>
    </row>
    <row r="1348" spans="3:6">
      <c r="C1348" s="213" t="s">
        <v>2904</v>
      </c>
      <c r="D1348" s="191">
        <v>175445213</v>
      </c>
      <c r="E1348" s="191">
        <v>0.01</v>
      </c>
      <c r="F1348" s="191">
        <v>0</v>
      </c>
    </row>
    <row r="1349" spans="3:6">
      <c r="C1349" s="212" t="s">
        <v>4054</v>
      </c>
      <c r="D1349" s="191">
        <v>221638551</v>
      </c>
      <c r="E1349" s="191">
        <v>0</v>
      </c>
      <c r="F1349" s="191">
        <v>0</v>
      </c>
    </row>
    <row r="1350" spans="3:6">
      <c r="C1350" s="213" t="s">
        <v>2804</v>
      </c>
      <c r="D1350" s="191">
        <v>221638551</v>
      </c>
      <c r="E1350" s="191">
        <v>0</v>
      </c>
      <c r="F1350" s="191">
        <v>0</v>
      </c>
    </row>
    <row r="1351" spans="3:6">
      <c r="C1351" s="212" t="s">
        <v>4053</v>
      </c>
      <c r="D1351" s="191">
        <v>0</v>
      </c>
      <c r="E1351" s="191">
        <v>0</v>
      </c>
      <c r="F1351" s="191">
        <v>0</v>
      </c>
    </row>
    <row r="1352" spans="3:6">
      <c r="C1352" s="213" t="s">
        <v>3276</v>
      </c>
      <c r="D1352" s="191">
        <v>0</v>
      </c>
      <c r="E1352" s="191">
        <v>0</v>
      </c>
      <c r="F1352" s="191">
        <v>0</v>
      </c>
    </row>
    <row r="1353" spans="3:6">
      <c r="C1353" s="212" t="s">
        <v>4052</v>
      </c>
      <c r="D1353" s="191">
        <v>0</v>
      </c>
      <c r="E1353" s="191">
        <v>31350128.960000001</v>
      </c>
      <c r="F1353" s="191">
        <v>31350128.48</v>
      </c>
    </row>
    <row r="1354" spans="3:6">
      <c r="C1354" s="213" t="s">
        <v>3275</v>
      </c>
      <c r="D1354" s="191">
        <v>0</v>
      </c>
      <c r="E1354" s="191">
        <v>31350128.960000001</v>
      </c>
      <c r="F1354" s="191">
        <v>31350128.48</v>
      </c>
    </row>
    <row r="1355" spans="3:6">
      <c r="C1355" s="210" t="s">
        <v>394</v>
      </c>
      <c r="D1355" s="191">
        <v>470308979</v>
      </c>
      <c r="E1355" s="191">
        <v>649123374.06000018</v>
      </c>
      <c r="F1355" s="191">
        <v>445374277.56999999</v>
      </c>
    </row>
    <row r="1356" spans="3:6">
      <c r="C1356" s="211" t="s">
        <v>280</v>
      </c>
      <c r="D1356" s="199">
        <v>446158646</v>
      </c>
      <c r="E1356" s="199">
        <v>492499463.31000012</v>
      </c>
      <c r="F1356" s="199">
        <v>417255608.99000001</v>
      </c>
    </row>
    <row r="1357" spans="3:6">
      <c r="C1357" s="212" t="s">
        <v>3274</v>
      </c>
      <c r="D1357" s="191">
        <v>0</v>
      </c>
      <c r="E1357" s="191">
        <v>2616611.17</v>
      </c>
      <c r="F1357" s="191">
        <v>0</v>
      </c>
    </row>
    <row r="1358" spans="3:6">
      <c r="C1358" s="213" t="s">
        <v>3273</v>
      </c>
      <c r="D1358" s="191">
        <v>0</v>
      </c>
      <c r="E1358" s="191">
        <v>2616611.17</v>
      </c>
      <c r="F1358" s="191">
        <v>0</v>
      </c>
    </row>
    <row r="1359" spans="3:6">
      <c r="C1359" s="212" t="s">
        <v>395</v>
      </c>
      <c r="D1359" s="191">
        <v>28137267</v>
      </c>
      <c r="E1359" s="191">
        <v>26415390.449999999</v>
      </c>
      <c r="F1359" s="191">
        <v>19752548.850000001</v>
      </c>
    </row>
    <row r="1360" spans="3:6">
      <c r="C1360" s="213" t="s">
        <v>729</v>
      </c>
      <c r="D1360" s="191">
        <v>28137267</v>
      </c>
      <c r="E1360" s="191">
        <v>26415390.449999999</v>
      </c>
      <c r="F1360" s="191">
        <v>19752548.850000001</v>
      </c>
    </row>
    <row r="1361" spans="3:6">
      <c r="C1361" s="212" t="s">
        <v>3151</v>
      </c>
      <c r="D1361" s="191">
        <v>0</v>
      </c>
      <c r="E1361" s="191">
        <v>43049341.93</v>
      </c>
      <c r="F1361" s="191">
        <v>39748981.270000003</v>
      </c>
    </row>
    <row r="1362" spans="3:6">
      <c r="C1362" s="213" t="s">
        <v>3152</v>
      </c>
      <c r="D1362" s="191">
        <v>0</v>
      </c>
      <c r="E1362" s="191">
        <v>43049341.93</v>
      </c>
      <c r="F1362" s="191">
        <v>39748981.270000003</v>
      </c>
    </row>
    <row r="1363" spans="3:6">
      <c r="C1363" s="212" t="s">
        <v>1247</v>
      </c>
      <c r="D1363" s="191">
        <v>4544666</v>
      </c>
      <c r="E1363" s="191">
        <v>1548682.94</v>
      </c>
      <c r="F1363" s="191">
        <v>1548682.17</v>
      </c>
    </row>
    <row r="1364" spans="3:6">
      <c r="C1364" s="213" t="s">
        <v>1248</v>
      </c>
      <c r="D1364" s="191">
        <v>4544666</v>
      </c>
      <c r="E1364" s="191">
        <v>1548682.94</v>
      </c>
      <c r="F1364" s="191">
        <v>1548682.17</v>
      </c>
    </row>
    <row r="1365" spans="3:6">
      <c r="C1365" s="212" t="s">
        <v>1249</v>
      </c>
      <c r="D1365" s="191">
        <v>6486005</v>
      </c>
      <c r="E1365" s="191">
        <v>4075254.61</v>
      </c>
      <c r="F1365" s="191">
        <v>2254427.0499999998</v>
      </c>
    </row>
    <row r="1366" spans="3:6">
      <c r="C1366" s="213" t="s">
        <v>1250</v>
      </c>
      <c r="D1366" s="191">
        <v>6486005</v>
      </c>
      <c r="E1366" s="191">
        <v>4075254.61</v>
      </c>
      <c r="F1366" s="191">
        <v>2254427.0499999998</v>
      </c>
    </row>
    <row r="1367" spans="3:6">
      <c r="C1367" s="212" t="s">
        <v>1251</v>
      </c>
      <c r="D1367" s="191">
        <v>12178045</v>
      </c>
      <c r="E1367" s="191">
        <v>1</v>
      </c>
      <c r="F1367" s="191">
        <v>0</v>
      </c>
    </row>
    <row r="1368" spans="3:6">
      <c r="C1368" s="213" t="s">
        <v>1252</v>
      </c>
      <c r="D1368" s="191">
        <v>12178045</v>
      </c>
      <c r="E1368" s="191">
        <v>1</v>
      </c>
      <c r="F1368" s="191">
        <v>0</v>
      </c>
    </row>
    <row r="1369" spans="3:6">
      <c r="C1369" s="212" t="s">
        <v>2698</v>
      </c>
      <c r="D1369" s="191">
        <v>4544666</v>
      </c>
      <c r="E1369" s="191">
        <v>2573582.94</v>
      </c>
      <c r="F1369" s="191">
        <v>2573108.23</v>
      </c>
    </row>
    <row r="1370" spans="3:6">
      <c r="C1370" s="213" t="s">
        <v>1253</v>
      </c>
      <c r="D1370" s="191">
        <v>4544666</v>
      </c>
      <c r="E1370" s="191">
        <v>2573582.94</v>
      </c>
      <c r="F1370" s="191">
        <v>2573108.23</v>
      </c>
    </row>
    <row r="1371" spans="3:6">
      <c r="C1371" s="212" t="s">
        <v>1254</v>
      </c>
      <c r="D1371" s="191">
        <v>10913919</v>
      </c>
      <c r="E1371" s="191">
        <v>1</v>
      </c>
      <c r="F1371" s="191">
        <v>0</v>
      </c>
    </row>
    <row r="1372" spans="3:6">
      <c r="C1372" s="213" t="s">
        <v>1255</v>
      </c>
      <c r="D1372" s="191">
        <v>10913919</v>
      </c>
      <c r="E1372" s="191">
        <v>1</v>
      </c>
      <c r="F1372" s="191">
        <v>0</v>
      </c>
    </row>
    <row r="1373" spans="3:6">
      <c r="C1373" s="212" t="s">
        <v>396</v>
      </c>
      <c r="D1373" s="191">
        <v>124911279</v>
      </c>
      <c r="E1373" s="191">
        <v>85185658.650000006</v>
      </c>
      <c r="F1373" s="191">
        <v>66496581.619999997</v>
      </c>
    </row>
    <row r="1374" spans="3:6">
      <c r="C1374" s="213" t="s">
        <v>730</v>
      </c>
      <c r="D1374" s="191">
        <v>124911279</v>
      </c>
      <c r="E1374" s="191">
        <v>85185658.650000006</v>
      </c>
      <c r="F1374" s="191">
        <v>66496581.619999997</v>
      </c>
    </row>
    <row r="1375" spans="3:6">
      <c r="C1375" s="212" t="s">
        <v>1523</v>
      </c>
      <c r="D1375" s="191">
        <v>4735132</v>
      </c>
      <c r="E1375" s="191">
        <v>1</v>
      </c>
      <c r="F1375" s="191">
        <v>0</v>
      </c>
    </row>
    <row r="1376" spans="3:6">
      <c r="C1376" s="213" t="s">
        <v>1524</v>
      </c>
      <c r="D1376" s="191">
        <v>4735132</v>
      </c>
      <c r="E1376" s="191">
        <v>1</v>
      </c>
      <c r="F1376" s="191">
        <v>0</v>
      </c>
    </row>
    <row r="1377" spans="3:6">
      <c r="C1377" s="212" t="s">
        <v>1525</v>
      </c>
      <c r="D1377" s="191">
        <v>6683666</v>
      </c>
      <c r="E1377" s="191">
        <v>1</v>
      </c>
      <c r="F1377" s="191">
        <v>0</v>
      </c>
    </row>
    <row r="1378" spans="3:6">
      <c r="C1378" s="213" t="s">
        <v>1526</v>
      </c>
      <c r="D1378" s="191">
        <v>6683666</v>
      </c>
      <c r="E1378" s="191">
        <v>1</v>
      </c>
      <c r="F1378" s="191">
        <v>0</v>
      </c>
    </row>
    <row r="1379" spans="3:6">
      <c r="C1379" s="212" t="s">
        <v>1527</v>
      </c>
      <c r="D1379" s="191">
        <v>6683666</v>
      </c>
      <c r="E1379" s="191">
        <v>1</v>
      </c>
      <c r="F1379" s="191">
        <v>0</v>
      </c>
    </row>
    <row r="1380" spans="3:6">
      <c r="C1380" s="213" t="s">
        <v>1528</v>
      </c>
      <c r="D1380" s="191">
        <v>6683666</v>
      </c>
      <c r="E1380" s="191">
        <v>1</v>
      </c>
      <c r="F1380" s="191">
        <v>0</v>
      </c>
    </row>
    <row r="1381" spans="3:6">
      <c r="C1381" s="212" t="s">
        <v>1529</v>
      </c>
      <c r="D1381" s="191">
        <v>11127992</v>
      </c>
      <c r="E1381" s="191">
        <v>1</v>
      </c>
      <c r="F1381" s="191">
        <v>0</v>
      </c>
    </row>
    <row r="1382" spans="3:6">
      <c r="C1382" s="213" t="s">
        <v>1530</v>
      </c>
      <c r="D1382" s="191">
        <v>11127992</v>
      </c>
      <c r="E1382" s="191">
        <v>1</v>
      </c>
      <c r="F1382" s="191">
        <v>0</v>
      </c>
    </row>
    <row r="1383" spans="3:6">
      <c r="C1383" s="212" t="s">
        <v>1531</v>
      </c>
      <c r="D1383" s="191">
        <v>6683666</v>
      </c>
      <c r="E1383" s="191">
        <v>751481.37</v>
      </c>
      <c r="F1383" s="191">
        <v>601184.30000000005</v>
      </c>
    </row>
    <row r="1384" spans="3:6">
      <c r="C1384" s="213" t="s">
        <v>1532</v>
      </c>
      <c r="D1384" s="191">
        <v>6683666</v>
      </c>
      <c r="E1384" s="191">
        <v>751481.37</v>
      </c>
      <c r="F1384" s="191">
        <v>601184.30000000005</v>
      </c>
    </row>
    <row r="1385" spans="3:6">
      <c r="C1385" s="212" t="s">
        <v>4051</v>
      </c>
      <c r="D1385" s="191">
        <v>11087637</v>
      </c>
      <c r="E1385" s="191">
        <v>6257667.5499999998</v>
      </c>
      <c r="F1385" s="191">
        <v>6257667.04</v>
      </c>
    </row>
    <row r="1386" spans="3:6">
      <c r="C1386" s="213" t="s">
        <v>1533</v>
      </c>
      <c r="D1386" s="191">
        <v>11087637</v>
      </c>
      <c r="E1386" s="191">
        <v>6257667.5499999998</v>
      </c>
      <c r="F1386" s="191">
        <v>6257667.04</v>
      </c>
    </row>
    <row r="1387" spans="3:6">
      <c r="C1387" s="212" t="s">
        <v>2699</v>
      </c>
      <c r="D1387" s="191">
        <v>10000000</v>
      </c>
      <c r="E1387" s="191">
        <v>163429.4</v>
      </c>
      <c r="F1387" s="191">
        <v>0</v>
      </c>
    </row>
    <row r="1388" spans="3:6">
      <c r="C1388" s="213" t="s">
        <v>731</v>
      </c>
      <c r="D1388" s="191">
        <v>10000000</v>
      </c>
      <c r="E1388" s="191">
        <v>163429.4</v>
      </c>
      <c r="F1388" s="191">
        <v>0</v>
      </c>
    </row>
    <row r="1389" spans="3:6">
      <c r="C1389" s="212" t="s">
        <v>1534</v>
      </c>
      <c r="D1389" s="191">
        <v>11087637</v>
      </c>
      <c r="E1389" s="191">
        <v>10768454.48</v>
      </c>
      <c r="F1389" s="191">
        <v>6257667.0300000003</v>
      </c>
    </row>
    <row r="1390" spans="3:6">
      <c r="C1390" s="213" t="s">
        <v>1535</v>
      </c>
      <c r="D1390" s="191">
        <v>11087637</v>
      </c>
      <c r="E1390" s="191">
        <v>10768454.48</v>
      </c>
      <c r="F1390" s="191">
        <v>6257667.0300000003</v>
      </c>
    </row>
    <row r="1391" spans="3:6">
      <c r="C1391" s="212" t="s">
        <v>1536</v>
      </c>
      <c r="D1391" s="191">
        <v>11087637</v>
      </c>
      <c r="E1391" s="191">
        <v>6257668</v>
      </c>
      <c r="F1391" s="191">
        <v>6257667.0199999996</v>
      </c>
    </row>
    <row r="1392" spans="3:6">
      <c r="C1392" s="213" t="s">
        <v>1537</v>
      </c>
      <c r="D1392" s="191">
        <v>11087637</v>
      </c>
      <c r="E1392" s="191">
        <v>6257668</v>
      </c>
      <c r="F1392" s="191">
        <v>6257667.0199999996</v>
      </c>
    </row>
    <row r="1393" spans="3:6">
      <c r="C1393" s="212" t="s">
        <v>3517</v>
      </c>
      <c r="D1393" s="191">
        <v>0</v>
      </c>
      <c r="E1393" s="191">
        <v>0</v>
      </c>
      <c r="F1393" s="191">
        <v>0</v>
      </c>
    </row>
    <row r="1394" spans="3:6">
      <c r="C1394" s="213" t="s">
        <v>3516</v>
      </c>
      <c r="D1394" s="191">
        <v>0</v>
      </c>
      <c r="E1394" s="191">
        <v>0</v>
      </c>
      <c r="F1394" s="191">
        <v>0</v>
      </c>
    </row>
    <row r="1395" spans="3:6">
      <c r="C1395" s="212" t="s">
        <v>3515</v>
      </c>
      <c r="D1395" s="191">
        <v>0</v>
      </c>
      <c r="E1395" s="191">
        <v>0</v>
      </c>
      <c r="F1395" s="191">
        <v>0</v>
      </c>
    </row>
    <row r="1396" spans="3:6">
      <c r="C1396" s="213" t="s">
        <v>3514</v>
      </c>
      <c r="D1396" s="191">
        <v>0</v>
      </c>
      <c r="E1396" s="191">
        <v>0</v>
      </c>
      <c r="F1396" s="191">
        <v>0</v>
      </c>
    </row>
    <row r="1397" spans="3:6">
      <c r="C1397" s="212" t="s">
        <v>397</v>
      </c>
      <c r="D1397" s="191">
        <v>39318264</v>
      </c>
      <c r="E1397" s="191">
        <v>72435143</v>
      </c>
      <c r="F1397" s="191">
        <v>60149185.5</v>
      </c>
    </row>
    <row r="1398" spans="3:6">
      <c r="C1398" s="213" t="s">
        <v>732</v>
      </c>
      <c r="D1398" s="191">
        <v>39318264</v>
      </c>
      <c r="E1398" s="191">
        <v>72435143</v>
      </c>
      <c r="F1398" s="191">
        <v>60149185.5</v>
      </c>
    </row>
    <row r="1399" spans="3:6">
      <c r="C1399" s="212" t="s">
        <v>398</v>
      </c>
      <c r="D1399" s="191">
        <v>35420433</v>
      </c>
      <c r="E1399" s="191">
        <v>25765789.469999999</v>
      </c>
      <c r="F1399" s="191">
        <v>1634970.14</v>
      </c>
    </row>
    <row r="1400" spans="3:6">
      <c r="C1400" s="213" t="s">
        <v>733</v>
      </c>
      <c r="D1400" s="191">
        <v>35420433</v>
      </c>
      <c r="E1400" s="191">
        <v>25765789.469999999</v>
      </c>
      <c r="F1400" s="191">
        <v>1634970.14</v>
      </c>
    </row>
    <row r="1401" spans="3:6">
      <c r="C1401" s="212" t="s">
        <v>2905</v>
      </c>
      <c r="D1401" s="191">
        <v>2435924</v>
      </c>
      <c r="E1401" s="191">
        <v>1400335.6</v>
      </c>
      <c r="F1401" s="191">
        <v>1400335.08</v>
      </c>
    </row>
    <row r="1402" spans="3:6">
      <c r="C1402" s="213" t="s">
        <v>2906</v>
      </c>
      <c r="D1402" s="191">
        <v>2435924</v>
      </c>
      <c r="E1402" s="191">
        <v>1400335.6</v>
      </c>
      <c r="F1402" s="191">
        <v>1400335.08</v>
      </c>
    </row>
    <row r="1403" spans="3:6">
      <c r="C1403" s="212" t="s">
        <v>1073</v>
      </c>
      <c r="D1403" s="191">
        <v>62810448</v>
      </c>
      <c r="E1403" s="191">
        <v>140491887.19</v>
      </c>
      <c r="F1403" s="191">
        <v>139672791.81</v>
      </c>
    </row>
    <row r="1404" spans="3:6">
      <c r="C1404" s="213" t="s">
        <v>1074</v>
      </c>
      <c r="D1404" s="191">
        <v>62810448</v>
      </c>
      <c r="E1404" s="191">
        <v>140491887.19</v>
      </c>
      <c r="F1404" s="191">
        <v>139672791.81</v>
      </c>
    </row>
    <row r="1405" spans="3:6">
      <c r="C1405" s="212" t="s">
        <v>2607</v>
      </c>
      <c r="D1405" s="191">
        <v>9203989</v>
      </c>
      <c r="E1405" s="191">
        <v>8240839</v>
      </c>
      <c r="F1405" s="191">
        <v>8224999.0499999998</v>
      </c>
    </row>
    <row r="1406" spans="3:6">
      <c r="C1406" s="213" t="s">
        <v>2608</v>
      </c>
      <c r="D1406" s="191">
        <v>9203989</v>
      </c>
      <c r="E1406" s="191">
        <v>8240839</v>
      </c>
      <c r="F1406" s="191">
        <v>8224999.0499999998</v>
      </c>
    </row>
    <row r="1407" spans="3:6">
      <c r="C1407" s="212" t="s">
        <v>2609</v>
      </c>
      <c r="D1407" s="191">
        <v>14759925</v>
      </c>
      <c r="E1407" s="191">
        <v>12177354.42</v>
      </c>
      <c r="F1407" s="191">
        <v>12177062.42</v>
      </c>
    </row>
    <row r="1408" spans="3:6">
      <c r="C1408" s="213" t="s">
        <v>2610</v>
      </c>
      <c r="D1408" s="191">
        <v>14759925</v>
      </c>
      <c r="E1408" s="191">
        <v>12177354.42</v>
      </c>
      <c r="F1408" s="191">
        <v>12177062.42</v>
      </c>
    </row>
    <row r="1409" spans="3:6">
      <c r="C1409" s="212" t="s">
        <v>2907</v>
      </c>
      <c r="D1409" s="191">
        <v>2624537</v>
      </c>
      <c r="E1409" s="191">
        <v>890236.6</v>
      </c>
      <c r="F1409" s="191">
        <v>890236.07</v>
      </c>
    </row>
    <row r="1410" spans="3:6">
      <c r="C1410" s="213" t="s">
        <v>2908</v>
      </c>
      <c r="D1410" s="191">
        <v>2624537</v>
      </c>
      <c r="E1410" s="191">
        <v>890236.6</v>
      </c>
      <c r="F1410" s="191">
        <v>890236.07</v>
      </c>
    </row>
    <row r="1411" spans="3:6">
      <c r="C1411" s="212" t="s">
        <v>2909</v>
      </c>
      <c r="D1411" s="191">
        <v>4524855</v>
      </c>
      <c r="E1411" s="191">
        <v>0</v>
      </c>
      <c r="F1411" s="191">
        <v>0</v>
      </c>
    </row>
    <row r="1412" spans="3:6">
      <c r="C1412" s="213" t="s">
        <v>2910</v>
      </c>
      <c r="D1412" s="191">
        <v>4524855</v>
      </c>
      <c r="E1412" s="191">
        <v>0</v>
      </c>
      <c r="F1412" s="191">
        <v>0</v>
      </c>
    </row>
    <row r="1413" spans="3:6">
      <c r="C1413" s="212" t="s">
        <v>3724</v>
      </c>
      <c r="D1413" s="191">
        <v>0</v>
      </c>
      <c r="E1413" s="191">
        <v>21357514.539999999</v>
      </c>
      <c r="F1413" s="191">
        <v>21357514.34</v>
      </c>
    </row>
    <row r="1414" spans="3:6">
      <c r="C1414" s="213" t="s">
        <v>3723</v>
      </c>
      <c r="D1414" s="191">
        <v>0</v>
      </c>
      <c r="E1414" s="191">
        <v>21357514.539999999</v>
      </c>
      <c r="F1414" s="191">
        <v>21357514.34</v>
      </c>
    </row>
    <row r="1415" spans="3:6">
      <c r="C1415" s="212" t="s">
        <v>4266</v>
      </c>
      <c r="D1415" s="191">
        <v>0</v>
      </c>
      <c r="E1415" s="191">
        <v>20000000</v>
      </c>
      <c r="F1415" s="191">
        <v>20000000</v>
      </c>
    </row>
    <row r="1416" spans="3:6">
      <c r="C1416" s="213" t="s">
        <v>4265</v>
      </c>
      <c r="D1416" s="191">
        <v>0</v>
      </c>
      <c r="E1416" s="191">
        <v>20000000</v>
      </c>
      <c r="F1416" s="191">
        <v>20000000</v>
      </c>
    </row>
    <row r="1417" spans="3:6">
      <c r="C1417" s="212" t="s">
        <v>2911</v>
      </c>
      <c r="D1417" s="191">
        <v>2084940</v>
      </c>
      <c r="E1417" s="191">
        <v>77134</v>
      </c>
      <c r="F1417" s="191">
        <v>0</v>
      </c>
    </row>
    <row r="1418" spans="3:6">
      <c r="C1418" s="213" t="s">
        <v>2912</v>
      </c>
      <c r="D1418" s="191">
        <v>2084940</v>
      </c>
      <c r="E1418" s="191">
        <v>77134</v>
      </c>
      <c r="F1418" s="191">
        <v>0</v>
      </c>
    </row>
    <row r="1419" spans="3:6">
      <c r="C1419" s="212" t="s">
        <v>2913</v>
      </c>
      <c r="D1419" s="191">
        <v>2082451</v>
      </c>
      <c r="E1419" s="191">
        <v>0</v>
      </c>
      <c r="F1419" s="191">
        <v>0</v>
      </c>
    </row>
    <row r="1420" spans="3:6">
      <c r="C1420" s="213" t="s">
        <v>2914</v>
      </c>
      <c r="D1420" s="191">
        <v>2082451</v>
      </c>
      <c r="E1420" s="191">
        <v>0</v>
      </c>
      <c r="F1420" s="191">
        <v>0</v>
      </c>
    </row>
    <row r="1421" spans="3:6">
      <c r="C1421" s="211" t="s">
        <v>282</v>
      </c>
      <c r="D1421" s="199">
        <v>24150333</v>
      </c>
      <c r="E1421" s="199">
        <v>156623910.75</v>
      </c>
      <c r="F1421" s="199">
        <v>28118668.579999998</v>
      </c>
    </row>
    <row r="1422" spans="3:6">
      <c r="C1422" s="212" t="s">
        <v>1256</v>
      </c>
      <c r="D1422" s="191">
        <v>24150333</v>
      </c>
      <c r="E1422" s="191">
        <v>21963910.75</v>
      </c>
      <c r="F1422" s="191">
        <v>21963910.399999999</v>
      </c>
    </row>
    <row r="1423" spans="3:6">
      <c r="C1423" s="213" t="s">
        <v>1257</v>
      </c>
      <c r="D1423" s="191">
        <v>24150333</v>
      </c>
      <c r="E1423" s="191">
        <v>21963910.75</v>
      </c>
      <c r="F1423" s="191">
        <v>21963910.399999999</v>
      </c>
    </row>
    <row r="1424" spans="3:6">
      <c r="C1424" s="212" t="s">
        <v>3153</v>
      </c>
      <c r="D1424" s="191">
        <v>0</v>
      </c>
      <c r="E1424" s="191">
        <v>28900000</v>
      </c>
      <c r="F1424" s="191">
        <v>6154758.1799999997</v>
      </c>
    </row>
    <row r="1425" spans="3:6">
      <c r="C1425" s="213" t="s">
        <v>3154</v>
      </c>
      <c r="D1425" s="191">
        <v>0</v>
      </c>
      <c r="E1425" s="191">
        <v>28900000</v>
      </c>
      <c r="F1425" s="191">
        <v>6154758.1799999997</v>
      </c>
    </row>
    <row r="1426" spans="3:6">
      <c r="C1426" s="212" t="s">
        <v>3191</v>
      </c>
      <c r="D1426" s="191">
        <v>0</v>
      </c>
      <c r="E1426" s="191">
        <v>105760000</v>
      </c>
      <c r="F1426" s="191">
        <v>0</v>
      </c>
    </row>
    <row r="1427" spans="3:6">
      <c r="C1427" s="213" t="s">
        <v>3190</v>
      </c>
      <c r="D1427" s="191">
        <v>0</v>
      </c>
      <c r="E1427" s="191">
        <v>105760000</v>
      </c>
      <c r="F1427" s="191">
        <v>0</v>
      </c>
    </row>
    <row r="1428" spans="3:6">
      <c r="C1428" s="210" t="s">
        <v>290</v>
      </c>
      <c r="D1428" s="191">
        <v>1296462000</v>
      </c>
      <c r="E1428" s="191">
        <v>1741660360.6600001</v>
      </c>
      <c r="F1428" s="191">
        <v>1396330833.8099997</v>
      </c>
    </row>
    <row r="1429" spans="3:6">
      <c r="C1429" s="211" t="s">
        <v>280</v>
      </c>
      <c r="D1429" s="199">
        <v>984999597</v>
      </c>
      <c r="E1429" s="199">
        <v>1470197957.6600001</v>
      </c>
      <c r="F1429" s="199">
        <v>1288769494.2799997</v>
      </c>
    </row>
    <row r="1430" spans="3:6">
      <c r="C1430" s="212" t="s">
        <v>1258</v>
      </c>
      <c r="D1430" s="191">
        <v>12313456</v>
      </c>
      <c r="E1430" s="191">
        <v>5234553.75</v>
      </c>
      <c r="F1430" s="191">
        <v>5234553.75</v>
      </c>
    </row>
    <row r="1431" spans="3:6">
      <c r="C1431" s="213" t="s">
        <v>1259</v>
      </c>
      <c r="D1431" s="191">
        <v>12313456</v>
      </c>
      <c r="E1431" s="191">
        <v>5234553.75</v>
      </c>
      <c r="F1431" s="191">
        <v>5234553.75</v>
      </c>
    </row>
    <row r="1432" spans="3:6">
      <c r="C1432" s="212" t="s">
        <v>1260</v>
      </c>
      <c r="D1432" s="191">
        <v>6558125</v>
      </c>
      <c r="E1432" s="191">
        <v>5493029.75</v>
      </c>
      <c r="F1432" s="191">
        <v>4960604.17</v>
      </c>
    </row>
    <row r="1433" spans="3:6">
      <c r="C1433" s="213" t="s">
        <v>1261</v>
      </c>
      <c r="D1433" s="191">
        <v>6558125</v>
      </c>
      <c r="E1433" s="191">
        <v>5493029.75</v>
      </c>
      <c r="F1433" s="191">
        <v>4960604.17</v>
      </c>
    </row>
    <row r="1434" spans="3:6">
      <c r="C1434" s="212" t="s">
        <v>1538</v>
      </c>
      <c r="D1434" s="191">
        <v>6731551</v>
      </c>
      <c r="E1434" s="191">
        <v>2433351</v>
      </c>
      <c r="F1434" s="191">
        <v>2433350.79</v>
      </c>
    </row>
    <row r="1435" spans="3:6">
      <c r="C1435" s="213" t="s">
        <v>1539</v>
      </c>
      <c r="D1435" s="191">
        <v>6731551</v>
      </c>
      <c r="E1435" s="191">
        <v>2433351</v>
      </c>
      <c r="F1435" s="191">
        <v>2433350.79</v>
      </c>
    </row>
    <row r="1436" spans="3:6">
      <c r="C1436" s="212" t="s">
        <v>4050</v>
      </c>
      <c r="D1436" s="191">
        <v>0</v>
      </c>
      <c r="E1436" s="191">
        <v>4423724.32</v>
      </c>
      <c r="F1436" s="191">
        <v>0</v>
      </c>
    </row>
    <row r="1437" spans="3:6">
      <c r="C1437" s="213" t="s">
        <v>3217</v>
      </c>
      <c r="D1437" s="191">
        <v>0</v>
      </c>
      <c r="E1437" s="191">
        <v>4423724.32</v>
      </c>
      <c r="F1437" s="191">
        <v>0</v>
      </c>
    </row>
    <row r="1438" spans="3:6">
      <c r="C1438" s="212" t="s">
        <v>1540</v>
      </c>
      <c r="D1438" s="191">
        <v>11208701</v>
      </c>
      <c r="E1438" s="191">
        <v>4132699</v>
      </c>
      <c r="F1438" s="191">
        <v>4132698.02</v>
      </c>
    </row>
    <row r="1439" spans="3:6">
      <c r="C1439" s="213" t="s">
        <v>1541</v>
      </c>
      <c r="D1439" s="191">
        <v>11208701</v>
      </c>
      <c r="E1439" s="191">
        <v>4132699</v>
      </c>
      <c r="F1439" s="191">
        <v>4132698.02</v>
      </c>
    </row>
    <row r="1440" spans="3:6">
      <c r="C1440" s="212" t="s">
        <v>1542</v>
      </c>
      <c r="D1440" s="191">
        <v>4768626</v>
      </c>
      <c r="E1440" s="191">
        <v>0</v>
      </c>
      <c r="F1440" s="191">
        <v>0</v>
      </c>
    </row>
    <row r="1441" spans="3:6">
      <c r="C1441" s="213" t="s">
        <v>1543</v>
      </c>
      <c r="D1441" s="191">
        <v>4768626</v>
      </c>
      <c r="E1441" s="191">
        <v>0</v>
      </c>
      <c r="F1441" s="191">
        <v>0</v>
      </c>
    </row>
    <row r="1442" spans="3:6">
      <c r="C1442" s="212" t="s">
        <v>1544</v>
      </c>
      <c r="D1442" s="191">
        <v>6731551</v>
      </c>
      <c r="E1442" s="191">
        <v>1</v>
      </c>
      <c r="F1442" s="191">
        <v>0</v>
      </c>
    </row>
    <row r="1443" spans="3:6">
      <c r="C1443" s="213" t="s">
        <v>1545</v>
      </c>
      <c r="D1443" s="191">
        <v>6731551</v>
      </c>
      <c r="E1443" s="191">
        <v>1</v>
      </c>
      <c r="F1443" s="191">
        <v>0</v>
      </c>
    </row>
    <row r="1444" spans="3:6">
      <c r="C1444" s="212" t="s">
        <v>1546</v>
      </c>
      <c r="D1444" s="191">
        <v>6731551</v>
      </c>
      <c r="E1444" s="191">
        <v>1</v>
      </c>
      <c r="F1444" s="191">
        <v>0</v>
      </c>
    </row>
    <row r="1445" spans="3:6">
      <c r="C1445" s="213" t="s">
        <v>1547</v>
      </c>
      <c r="D1445" s="191">
        <v>6731551</v>
      </c>
      <c r="E1445" s="191">
        <v>1</v>
      </c>
      <c r="F1445" s="191">
        <v>0</v>
      </c>
    </row>
    <row r="1446" spans="3:6">
      <c r="C1446" s="212" t="s">
        <v>1548</v>
      </c>
      <c r="D1446" s="191">
        <v>11208701</v>
      </c>
      <c r="E1446" s="191">
        <v>1</v>
      </c>
      <c r="F1446" s="191">
        <v>0</v>
      </c>
    </row>
    <row r="1447" spans="3:6">
      <c r="C1447" s="213" t="s">
        <v>1549</v>
      </c>
      <c r="D1447" s="191">
        <v>11208701</v>
      </c>
      <c r="E1447" s="191">
        <v>1</v>
      </c>
      <c r="F1447" s="191">
        <v>0</v>
      </c>
    </row>
    <row r="1448" spans="3:6">
      <c r="C1448" s="212" t="s">
        <v>2700</v>
      </c>
      <c r="D1448" s="191">
        <v>6731551</v>
      </c>
      <c r="E1448" s="191">
        <v>2923276</v>
      </c>
      <c r="F1448" s="191">
        <v>2473275.46</v>
      </c>
    </row>
    <row r="1449" spans="3:6">
      <c r="C1449" s="213" t="s">
        <v>1550</v>
      </c>
      <c r="D1449" s="191">
        <v>6731551</v>
      </c>
      <c r="E1449" s="191">
        <v>2923276</v>
      </c>
      <c r="F1449" s="191">
        <v>2473275.46</v>
      </c>
    </row>
    <row r="1450" spans="3:6">
      <c r="C1450" s="212" t="s">
        <v>1551</v>
      </c>
      <c r="D1450" s="191">
        <v>4768626</v>
      </c>
      <c r="E1450" s="191">
        <v>1</v>
      </c>
      <c r="F1450" s="191">
        <v>0</v>
      </c>
    </row>
    <row r="1451" spans="3:6">
      <c r="C1451" s="213" t="s">
        <v>1552</v>
      </c>
      <c r="D1451" s="191">
        <v>4768626</v>
      </c>
      <c r="E1451" s="191">
        <v>1</v>
      </c>
      <c r="F1451" s="191">
        <v>0</v>
      </c>
    </row>
    <row r="1452" spans="3:6">
      <c r="C1452" s="212" t="s">
        <v>1553</v>
      </c>
      <c r="D1452" s="191">
        <v>4768626</v>
      </c>
      <c r="E1452" s="191">
        <v>1915952</v>
      </c>
      <c r="F1452" s="191">
        <v>1532759.31</v>
      </c>
    </row>
    <row r="1453" spans="3:6">
      <c r="C1453" s="213" t="s">
        <v>1554</v>
      </c>
      <c r="D1453" s="191">
        <v>4768626</v>
      </c>
      <c r="E1453" s="191">
        <v>1915952</v>
      </c>
      <c r="F1453" s="191">
        <v>1532759.31</v>
      </c>
    </row>
    <row r="1454" spans="3:6">
      <c r="C1454" s="212" t="s">
        <v>1555</v>
      </c>
      <c r="D1454" s="191">
        <v>6731551</v>
      </c>
      <c r="E1454" s="191">
        <v>3091561</v>
      </c>
      <c r="F1454" s="191">
        <v>2473275.4500000002</v>
      </c>
    </row>
    <row r="1455" spans="3:6">
      <c r="C1455" s="213" t="s">
        <v>1556</v>
      </c>
      <c r="D1455" s="191">
        <v>6731551</v>
      </c>
      <c r="E1455" s="191">
        <v>3091561</v>
      </c>
      <c r="F1455" s="191">
        <v>2473275.4500000002</v>
      </c>
    </row>
    <row r="1456" spans="3:6">
      <c r="C1456" s="212" t="s">
        <v>4049</v>
      </c>
      <c r="D1456" s="191">
        <v>6731551</v>
      </c>
      <c r="E1456" s="191">
        <v>2680432.81</v>
      </c>
      <c r="F1456" s="191">
        <v>2369364.58</v>
      </c>
    </row>
    <row r="1457" spans="3:6">
      <c r="C1457" s="213" t="s">
        <v>1557</v>
      </c>
      <c r="D1457" s="191">
        <v>6731551</v>
      </c>
      <c r="E1457" s="191">
        <v>2680432.81</v>
      </c>
      <c r="F1457" s="191">
        <v>2369364.58</v>
      </c>
    </row>
    <row r="1458" spans="3:6">
      <c r="C1458" s="212" t="s">
        <v>399</v>
      </c>
      <c r="D1458" s="191">
        <v>5279492</v>
      </c>
      <c r="E1458" s="191">
        <v>1</v>
      </c>
      <c r="F1458" s="191">
        <v>0</v>
      </c>
    </row>
    <row r="1459" spans="3:6">
      <c r="C1459" s="213" t="s">
        <v>734</v>
      </c>
      <c r="D1459" s="191">
        <v>5279492</v>
      </c>
      <c r="E1459" s="191">
        <v>1</v>
      </c>
      <c r="F1459" s="191">
        <v>0</v>
      </c>
    </row>
    <row r="1460" spans="3:6">
      <c r="C1460" s="212" t="s">
        <v>400</v>
      </c>
      <c r="D1460" s="191">
        <v>8454073</v>
      </c>
      <c r="E1460" s="191">
        <v>22292289.57</v>
      </c>
      <c r="F1460" s="191">
        <v>16204863.310000001</v>
      </c>
    </row>
    <row r="1461" spans="3:6">
      <c r="C1461" s="213" t="s">
        <v>735</v>
      </c>
      <c r="D1461" s="191">
        <v>3685447</v>
      </c>
      <c r="E1461" s="191">
        <v>20011463.57</v>
      </c>
      <c r="F1461" s="191">
        <v>14708394.83</v>
      </c>
    </row>
    <row r="1462" spans="3:6">
      <c r="C1462" s="213" t="s">
        <v>1558</v>
      </c>
      <c r="D1462" s="191">
        <v>4768626</v>
      </c>
      <c r="E1462" s="191">
        <v>2280826</v>
      </c>
      <c r="F1462" s="191">
        <v>1496468.48</v>
      </c>
    </row>
    <row r="1463" spans="3:6">
      <c r="C1463" s="212" t="s">
        <v>4048</v>
      </c>
      <c r="D1463" s="191">
        <v>16041156</v>
      </c>
      <c r="E1463" s="191">
        <v>205171214.47999999</v>
      </c>
      <c r="F1463" s="191">
        <v>154389525.90000001</v>
      </c>
    </row>
    <row r="1464" spans="3:6">
      <c r="C1464" s="213" t="s">
        <v>736</v>
      </c>
      <c r="D1464" s="191">
        <v>16041156</v>
      </c>
      <c r="E1464" s="191">
        <v>205171214.47999999</v>
      </c>
      <c r="F1464" s="191">
        <v>154389525.90000001</v>
      </c>
    </row>
    <row r="1465" spans="3:6">
      <c r="C1465" s="212" t="s">
        <v>4047</v>
      </c>
      <c r="D1465" s="191">
        <v>0</v>
      </c>
      <c r="E1465" s="191">
        <v>5739821.8600000003</v>
      </c>
      <c r="F1465" s="191">
        <v>0</v>
      </c>
    </row>
    <row r="1466" spans="3:6">
      <c r="C1466" s="213" t="s">
        <v>3216</v>
      </c>
      <c r="D1466" s="191">
        <v>0</v>
      </c>
      <c r="E1466" s="191">
        <v>5739821.8600000003</v>
      </c>
      <c r="F1466" s="191">
        <v>0</v>
      </c>
    </row>
    <row r="1467" spans="3:6">
      <c r="C1467" s="212" t="s">
        <v>4046</v>
      </c>
      <c r="D1467" s="191">
        <v>6731551</v>
      </c>
      <c r="E1467" s="191">
        <v>2415895</v>
      </c>
      <c r="F1467" s="191">
        <v>2415894.04</v>
      </c>
    </row>
    <row r="1468" spans="3:6">
      <c r="C1468" s="213" t="s">
        <v>1559</v>
      </c>
      <c r="D1468" s="191">
        <v>6731551</v>
      </c>
      <c r="E1468" s="191">
        <v>2415895</v>
      </c>
      <c r="F1468" s="191">
        <v>2415894.04</v>
      </c>
    </row>
    <row r="1469" spans="3:6">
      <c r="C1469" s="212" t="s">
        <v>1907</v>
      </c>
      <c r="D1469" s="191">
        <v>23939986</v>
      </c>
      <c r="E1469" s="191">
        <v>37249052</v>
      </c>
      <c r="F1469" s="191">
        <v>37249052</v>
      </c>
    </row>
    <row r="1470" spans="3:6">
      <c r="C1470" s="213" t="s">
        <v>1908</v>
      </c>
      <c r="D1470" s="191">
        <v>23939986</v>
      </c>
      <c r="E1470" s="191">
        <v>37249052</v>
      </c>
      <c r="F1470" s="191">
        <v>37249052</v>
      </c>
    </row>
    <row r="1471" spans="3:6">
      <c r="C1471" s="212" t="s">
        <v>1560</v>
      </c>
      <c r="D1471" s="191">
        <v>6731551</v>
      </c>
      <c r="E1471" s="191">
        <v>1</v>
      </c>
      <c r="F1471" s="191">
        <v>0</v>
      </c>
    </row>
    <row r="1472" spans="3:6">
      <c r="C1472" s="213" t="s">
        <v>1561</v>
      </c>
      <c r="D1472" s="191">
        <v>6731551</v>
      </c>
      <c r="E1472" s="191">
        <v>1</v>
      </c>
      <c r="F1472" s="191">
        <v>0</v>
      </c>
    </row>
    <row r="1473" spans="3:6">
      <c r="C1473" s="212" t="s">
        <v>1562</v>
      </c>
      <c r="D1473" s="191">
        <v>4768626</v>
      </c>
      <c r="E1473" s="191">
        <v>1496469</v>
      </c>
      <c r="F1473" s="191">
        <v>1496468.48</v>
      </c>
    </row>
    <row r="1474" spans="3:6">
      <c r="C1474" s="213" t="s">
        <v>1563</v>
      </c>
      <c r="D1474" s="191">
        <v>4768626</v>
      </c>
      <c r="E1474" s="191">
        <v>1496469</v>
      </c>
      <c r="F1474" s="191">
        <v>1496468.48</v>
      </c>
    </row>
    <row r="1475" spans="3:6">
      <c r="C1475" s="212" t="s">
        <v>1564</v>
      </c>
      <c r="D1475" s="191">
        <v>4768626</v>
      </c>
      <c r="E1475" s="191">
        <v>1764384</v>
      </c>
      <c r="F1475" s="191">
        <v>1764383.58</v>
      </c>
    </row>
    <row r="1476" spans="3:6">
      <c r="C1476" s="213" t="s">
        <v>1565</v>
      </c>
      <c r="D1476" s="191">
        <v>4768626</v>
      </c>
      <c r="E1476" s="191">
        <v>1764384</v>
      </c>
      <c r="F1476" s="191">
        <v>1764383.58</v>
      </c>
    </row>
    <row r="1477" spans="3:6">
      <c r="C1477" s="212" t="s">
        <v>1566</v>
      </c>
      <c r="D1477" s="191">
        <v>4768626</v>
      </c>
      <c r="E1477" s="191">
        <v>1</v>
      </c>
      <c r="F1477" s="191">
        <v>0</v>
      </c>
    </row>
    <row r="1478" spans="3:6">
      <c r="C1478" s="213" t="s">
        <v>1567</v>
      </c>
      <c r="D1478" s="191">
        <v>4768626</v>
      </c>
      <c r="E1478" s="191">
        <v>1</v>
      </c>
      <c r="F1478" s="191">
        <v>0</v>
      </c>
    </row>
    <row r="1479" spans="3:6">
      <c r="C1479" s="212" t="s">
        <v>1568</v>
      </c>
      <c r="D1479" s="191">
        <v>6731551</v>
      </c>
      <c r="E1479" s="191">
        <v>2791651</v>
      </c>
      <c r="F1479" s="191">
        <v>2791627.53</v>
      </c>
    </row>
    <row r="1480" spans="3:6">
      <c r="C1480" s="213" t="s">
        <v>1569</v>
      </c>
      <c r="D1480" s="191">
        <v>6731551</v>
      </c>
      <c r="E1480" s="191">
        <v>2791651</v>
      </c>
      <c r="F1480" s="191">
        <v>2791627.53</v>
      </c>
    </row>
    <row r="1481" spans="3:6">
      <c r="C1481" s="212" t="s">
        <v>1570</v>
      </c>
      <c r="D1481" s="191">
        <v>4768626</v>
      </c>
      <c r="E1481" s="191">
        <v>1</v>
      </c>
      <c r="F1481" s="191">
        <v>0</v>
      </c>
    </row>
    <row r="1482" spans="3:6">
      <c r="C1482" s="213" t="s">
        <v>1571</v>
      </c>
      <c r="D1482" s="191">
        <v>4768626</v>
      </c>
      <c r="E1482" s="191">
        <v>1</v>
      </c>
      <c r="F1482" s="191">
        <v>0</v>
      </c>
    </row>
    <row r="1483" spans="3:6">
      <c r="C1483" s="212" t="s">
        <v>4045</v>
      </c>
      <c r="D1483" s="191">
        <v>4768626</v>
      </c>
      <c r="E1483" s="191">
        <v>1</v>
      </c>
      <c r="F1483" s="191">
        <v>0</v>
      </c>
    </row>
    <row r="1484" spans="3:6">
      <c r="C1484" s="213" t="s">
        <v>1572</v>
      </c>
      <c r="D1484" s="191">
        <v>4768626</v>
      </c>
      <c r="E1484" s="191">
        <v>1</v>
      </c>
      <c r="F1484" s="191">
        <v>0</v>
      </c>
    </row>
    <row r="1485" spans="3:6">
      <c r="C1485" s="212" t="s">
        <v>401</v>
      </c>
      <c r="D1485" s="191">
        <v>47602869</v>
      </c>
      <c r="E1485" s="191">
        <v>41424132.090000004</v>
      </c>
      <c r="F1485" s="191">
        <v>19921593.32</v>
      </c>
    </row>
    <row r="1486" spans="3:6">
      <c r="C1486" s="213" t="s">
        <v>737</v>
      </c>
      <c r="D1486" s="191">
        <v>47602869</v>
      </c>
      <c r="E1486" s="191">
        <v>41424132.090000004</v>
      </c>
      <c r="F1486" s="191">
        <v>19921593.32</v>
      </c>
    </row>
    <row r="1487" spans="3:6">
      <c r="C1487" s="212" t="s">
        <v>1573</v>
      </c>
      <c r="D1487" s="191">
        <v>4768626</v>
      </c>
      <c r="E1487" s="191">
        <v>1</v>
      </c>
      <c r="F1487" s="191">
        <v>0</v>
      </c>
    </row>
    <row r="1488" spans="3:6">
      <c r="C1488" s="213" t="s">
        <v>1574</v>
      </c>
      <c r="D1488" s="191">
        <v>4768626</v>
      </c>
      <c r="E1488" s="191">
        <v>1</v>
      </c>
      <c r="F1488" s="191">
        <v>0</v>
      </c>
    </row>
    <row r="1489" spans="3:6">
      <c r="C1489" s="212" t="s">
        <v>1575</v>
      </c>
      <c r="D1489" s="191">
        <v>4768626</v>
      </c>
      <c r="E1489" s="191">
        <v>1</v>
      </c>
      <c r="F1489" s="191">
        <v>0</v>
      </c>
    </row>
    <row r="1490" spans="3:6">
      <c r="C1490" s="213" t="s">
        <v>1576</v>
      </c>
      <c r="D1490" s="191">
        <v>4768626</v>
      </c>
      <c r="E1490" s="191">
        <v>1</v>
      </c>
      <c r="F1490" s="191">
        <v>0</v>
      </c>
    </row>
    <row r="1491" spans="3:6">
      <c r="C1491" s="212" t="s">
        <v>1577</v>
      </c>
      <c r="D1491" s="191">
        <v>6731551</v>
      </c>
      <c r="E1491" s="191">
        <v>1</v>
      </c>
      <c r="F1491" s="191">
        <v>0</v>
      </c>
    </row>
    <row r="1492" spans="3:6">
      <c r="C1492" s="213" t="s">
        <v>1578</v>
      </c>
      <c r="D1492" s="191">
        <v>6731551</v>
      </c>
      <c r="E1492" s="191">
        <v>1</v>
      </c>
      <c r="F1492" s="191">
        <v>0</v>
      </c>
    </row>
    <row r="1493" spans="3:6">
      <c r="C1493" s="212" t="s">
        <v>1579</v>
      </c>
      <c r="D1493" s="191">
        <v>11208701</v>
      </c>
      <c r="E1493" s="191">
        <v>1</v>
      </c>
      <c r="F1493" s="191">
        <v>0</v>
      </c>
    </row>
    <row r="1494" spans="3:6">
      <c r="C1494" s="213" t="s">
        <v>1580</v>
      </c>
      <c r="D1494" s="191">
        <v>11208701</v>
      </c>
      <c r="E1494" s="191">
        <v>1</v>
      </c>
      <c r="F1494" s="191">
        <v>0</v>
      </c>
    </row>
    <row r="1495" spans="3:6">
      <c r="C1495" s="212" t="s">
        <v>1581</v>
      </c>
      <c r="D1495" s="191">
        <v>6731551</v>
      </c>
      <c r="E1495" s="191">
        <v>1816560.41</v>
      </c>
      <c r="F1495" s="191">
        <v>1816558.88</v>
      </c>
    </row>
    <row r="1496" spans="3:6">
      <c r="C1496" s="213" t="s">
        <v>1582</v>
      </c>
      <c r="D1496" s="191">
        <v>6731551</v>
      </c>
      <c r="E1496" s="191">
        <v>1816560.41</v>
      </c>
      <c r="F1496" s="191">
        <v>1816558.88</v>
      </c>
    </row>
    <row r="1497" spans="3:6">
      <c r="C1497" s="212" t="s">
        <v>1583</v>
      </c>
      <c r="D1497" s="191">
        <v>6731551</v>
      </c>
      <c r="E1497" s="191">
        <v>1</v>
      </c>
      <c r="F1497" s="191">
        <v>0</v>
      </c>
    </row>
    <row r="1498" spans="3:6">
      <c r="C1498" s="213" t="s">
        <v>1584</v>
      </c>
      <c r="D1498" s="191">
        <v>6731551</v>
      </c>
      <c r="E1498" s="191">
        <v>1</v>
      </c>
      <c r="F1498" s="191">
        <v>0</v>
      </c>
    </row>
    <row r="1499" spans="3:6">
      <c r="C1499" s="212" t="s">
        <v>4264</v>
      </c>
      <c r="D1499" s="191">
        <v>0</v>
      </c>
      <c r="E1499" s="191">
        <v>30000000</v>
      </c>
      <c r="F1499" s="191">
        <v>30000000</v>
      </c>
    </row>
    <row r="1500" spans="3:6">
      <c r="C1500" s="213" t="s">
        <v>4263</v>
      </c>
      <c r="D1500" s="191">
        <v>0</v>
      </c>
      <c r="E1500" s="191">
        <v>30000000</v>
      </c>
      <c r="F1500" s="191">
        <v>30000000</v>
      </c>
    </row>
    <row r="1501" spans="3:6">
      <c r="C1501" s="212" t="s">
        <v>1585</v>
      </c>
      <c r="D1501" s="191">
        <v>4768626</v>
      </c>
      <c r="E1501" s="191">
        <v>1</v>
      </c>
      <c r="F1501" s="191">
        <v>0</v>
      </c>
    </row>
    <row r="1502" spans="3:6">
      <c r="C1502" s="213" t="s">
        <v>1586</v>
      </c>
      <c r="D1502" s="191">
        <v>4768626</v>
      </c>
      <c r="E1502" s="191">
        <v>1</v>
      </c>
      <c r="F1502" s="191">
        <v>0</v>
      </c>
    </row>
    <row r="1503" spans="3:6">
      <c r="C1503" s="212" t="s">
        <v>1587</v>
      </c>
      <c r="D1503" s="191">
        <v>6731551</v>
      </c>
      <c r="E1503" s="191">
        <v>1705488</v>
      </c>
      <c r="F1503" s="191">
        <v>0</v>
      </c>
    </row>
    <row r="1504" spans="3:6">
      <c r="C1504" s="213" t="s">
        <v>1588</v>
      </c>
      <c r="D1504" s="191">
        <v>6731551</v>
      </c>
      <c r="E1504" s="191">
        <v>1705488</v>
      </c>
      <c r="F1504" s="191">
        <v>0</v>
      </c>
    </row>
    <row r="1505" spans="3:6">
      <c r="C1505" s="212" t="s">
        <v>4044</v>
      </c>
      <c r="D1505" s="191">
        <v>9743844</v>
      </c>
      <c r="E1505" s="191">
        <v>7000000</v>
      </c>
      <c r="F1505" s="191">
        <v>0</v>
      </c>
    </row>
    <row r="1506" spans="3:6">
      <c r="C1506" s="213" t="s">
        <v>2915</v>
      </c>
      <c r="D1506" s="191">
        <v>9743844</v>
      </c>
      <c r="E1506" s="191">
        <v>7000000</v>
      </c>
      <c r="F1506" s="191">
        <v>0</v>
      </c>
    </row>
    <row r="1507" spans="3:6">
      <c r="C1507" s="212" t="s">
        <v>1589</v>
      </c>
      <c r="D1507" s="191">
        <v>4768626</v>
      </c>
      <c r="E1507" s="191">
        <v>101</v>
      </c>
      <c r="F1507" s="191">
        <v>0</v>
      </c>
    </row>
    <row r="1508" spans="3:6">
      <c r="C1508" s="213" t="s">
        <v>1590</v>
      </c>
      <c r="D1508" s="191">
        <v>4768626</v>
      </c>
      <c r="E1508" s="191">
        <v>101</v>
      </c>
      <c r="F1508" s="191">
        <v>0</v>
      </c>
    </row>
    <row r="1509" spans="3:6">
      <c r="C1509" s="212" t="s">
        <v>2916</v>
      </c>
      <c r="D1509" s="191">
        <v>7762336</v>
      </c>
      <c r="E1509" s="191">
        <v>1</v>
      </c>
      <c r="F1509" s="191">
        <v>0</v>
      </c>
    </row>
    <row r="1510" spans="3:6">
      <c r="C1510" s="213" t="s">
        <v>2917</v>
      </c>
      <c r="D1510" s="191">
        <v>7762336</v>
      </c>
      <c r="E1510" s="191">
        <v>1</v>
      </c>
      <c r="F1510" s="191">
        <v>0</v>
      </c>
    </row>
    <row r="1511" spans="3:6">
      <c r="C1511" s="212" t="s">
        <v>2918</v>
      </c>
      <c r="D1511" s="191">
        <v>10870412</v>
      </c>
      <c r="E1511" s="191">
        <v>2</v>
      </c>
      <c r="F1511" s="191">
        <v>0</v>
      </c>
    </row>
    <row r="1512" spans="3:6">
      <c r="C1512" s="213" t="s">
        <v>4212</v>
      </c>
      <c r="D1512" s="191">
        <v>10870412</v>
      </c>
      <c r="E1512" s="191">
        <v>2</v>
      </c>
      <c r="F1512" s="191">
        <v>0</v>
      </c>
    </row>
    <row r="1513" spans="3:6">
      <c r="C1513" s="212" t="s">
        <v>2611</v>
      </c>
      <c r="D1513" s="191">
        <v>11025199</v>
      </c>
      <c r="E1513" s="191">
        <v>11025199</v>
      </c>
      <c r="F1513" s="191">
        <v>10473939</v>
      </c>
    </row>
    <row r="1514" spans="3:6">
      <c r="C1514" s="213" t="s">
        <v>2612</v>
      </c>
      <c r="D1514" s="191">
        <v>11025199</v>
      </c>
      <c r="E1514" s="191">
        <v>11025199</v>
      </c>
      <c r="F1514" s="191">
        <v>10473939</v>
      </c>
    </row>
    <row r="1515" spans="3:6">
      <c r="C1515" s="212" t="s">
        <v>3626</v>
      </c>
      <c r="D1515" s="191">
        <v>0</v>
      </c>
      <c r="E1515" s="191">
        <v>0</v>
      </c>
      <c r="F1515" s="191">
        <v>0</v>
      </c>
    </row>
    <row r="1516" spans="3:6">
      <c r="C1516" s="213" t="s">
        <v>3625</v>
      </c>
      <c r="D1516" s="191">
        <v>0</v>
      </c>
      <c r="E1516" s="191">
        <v>0</v>
      </c>
      <c r="F1516" s="191">
        <v>0</v>
      </c>
    </row>
    <row r="1517" spans="3:6">
      <c r="C1517" s="212" t="s">
        <v>3308</v>
      </c>
      <c r="D1517" s="191">
        <v>0</v>
      </c>
      <c r="E1517" s="191">
        <v>79788097.359999999</v>
      </c>
      <c r="F1517" s="191">
        <v>70557603.760000005</v>
      </c>
    </row>
    <row r="1518" spans="3:6">
      <c r="C1518" s="213" t="s">
        <v>3307</v>
      </c>
      <c r="D1518" s="191">
        <v>0</v>
      </c>
      <c r="E1518" s="191">
        <v>79788097.359999999</v>
      </c>
      <c r="F1518" s="191">
        <v>70557603.760000005</v>
      </c>
    </row>
    <row r="1519" spans="3:6">
      <c r="C1519" s="212" t="s">
        <v>2919</v>
      </c>
      <c r="D1519" s="191">
        <v>2000469</v>
      </c>
      <c r="E1519" s="191">
        <v>100469</v>
      </c>
      <c r="F1519" s="191">
        <v>0</v>
      </c>
    </row>
    <row r="1520" spans="3:6">
      <c r="C1520" s="213" t="s">
        <v>2920</v>
      </c>
      <c r="D1520" s="191">
        <v>2000469</v>
      </c>
      <c r="E1520" s="191">
        <v>100469</v>
      </c>
      <c r="F1520" s="191">
        <v>0</v>
      </c>
    </row>
    <row r="1521" spans="3:6">
      <c r="C1521" s="212" t="s">
        <v>402</v>
      </c>
      <c r="D1521" s="191">
        <v>8433540</v>
      </c>
      <c r="E1521" s="191">
        <v>9709274.3000000007</v>
      </c>
      <c r="F1521" s="191">
        <v>7694784.4000000004</v>
      </c>
    </row>
    <row r="1522" spans="3:6">
      <c r="C1522" s="213" t="s">
        <v>738</v>
      </c>
      <c r="D1522" s="191">
        <v>8433540</v>
      </c>
      <c r="E1522" s="191">
        <v>9709274.3000000007</v>
      </c>
      <c r="F1522" s="191">
        <v>7694784.4000000004</v>
      </c>
    </row>
    <row r="1523" spans="3:6">
      <c r="C1523" s="212" t="s">
        <v>403</v>
      </c>
      <c r="D1523" s="191">
        <v>54219027</v>
      </c>
      <c r="E1523" s="191">
        <v>161308434.63999999</v>
      </c>
      <c r="F1523" s="191">
        <v>135674731.44999999</v>
      </c>
    </row>
    <row r="1524" spans="3:6">
      <c r="C1524" s="213" t="s">
        <v>739</v>
      </c>
      <c r="D1524" s="191">
        <v>54219027</v>
      </c>
      <c r="E1524" s="191">
        <v>161308434.63999999</v>
      </c>
      <c r="F1524" s="191">
        <v>135674731.44999999</v>
      </c>
    </row>
    <row r="1525" spans="3:6">
      <c r="C1525" s="212" t="s">
        <v>2613</v>
      </c>
      <c r="D1525" s="191">
        <v>128185261</v>
      </c>
      <c r="E1525" s="191">
        <v>124174605.57999998</v>
      </c>
      <c r="F1525" s="191">
        <v>123330371.94999999</v>
      </c>
    </row>
    <row r="1526" spans="3:6">
      <c r="C1526" s="213" t="s">
        <v>2614</v>
      </c>
      <c r="D1526" s="191">
        <v>128185261</v>
      </c>
      <c r="E1526" s="191">
        <v>124174605.57999998</v>
      </c>
      <c r="F1526" s="191">
        <v>123330371.94999999</v>
      </c>
    </row>
    <row r="1527" spans="3:6">
      <c r="C1527" s="212" t="s">
        <v>2615</v>
      </c>
      <c r="D1527" s="191">
        <v>76402553</v>
      </c>
      <c r="E1527" s="191">
        <v>61905744</v>
      </c>
      <c r="F1527" s="191">
        <v>57837272.010000005</v>
      </c>
    </row>
    <row r="1528" spans="3:6">
      <c r="C1528" s="213" t="s">
        <v>2616</v>
      </c>
      <c r="D1528" s="191">
        <v>76402553</v>
      </c>
      <c r="E1528" s="191">
        <v>61905744</v>
      </c>
      <c r="F1528" s="191">
        <v>57837272.010000005</v>
      </c>
    </row>
    <row r="1529" spans="3:6">
      <c r="C1529" s="212" t="s">
        <v>2921</v>
      </c>
      <c r="D1529" s="191">
        <v>2631585</v>
      </c>
      <c r="E1529" s="191">
        <v>1</v>
      </c>
      <c r="F1529" s="191">
        <v>0</v>
      </c>
    </row>
    <row r="1530" spans="3:6">
      <c r="C1530" s="213" t="s">
        <v>2922</v>
      </c>
      <c r="D1530" s="191">
        <v>2631585</v>
      </c>
      <c r="E1530" s="191">
        <v>1</v>
      </c>
      <c r="F1530" s="191">
        <v>0</v>
      </c>
    </row>
    <row r="1531" spans="3:6">
      <c r="C1531" s="212" t="s">
        <v>404</v>
      </c>
      <c r="D1531" s="191">
        <v>22813453</v>
      </c>
      <c r="E1531" s="191">
        <v>1</v>
      </c>
      <c r="F1531" s="191">
        <v>0</v>
      </c>
    </row>
    <row r="1532" spans="3:6">
      <c r="C1532" s="213" t="s">
        <v>740</v>
      </c>
      <c r="D1532" s="191">
        <v>22813453</v>
      </c>
      <c r="E1532" s="191">
        <v>1</v>
      </c>
      <c r="F1532" s="191">
        <v>0</v>
      </c>
    </row>
    <row r="1533" spans="3:6">
      <c r="C1533" s="212" t="s">
        <v>3155</v>
      </c>
      <c r="D1533" s="191">
        <v>0</v>
      </c>
      <c r="E1533" s="191">
        <v>65635325.200000003</v>
      </c>
      <c r="F1533" s="191">
        <v>37666610.759999998</v>
      </c>
    </row>
    <row r="1534" spans="3:6">
      <c r="C1534" s="213" t="s">
        <v>3156</v>
      </c>
      <c r="D1534" s="191">
        <v>0</v>
      </c>
      <c r="E1534" s="191">
        <v>65635325.200000003</v>
      </c>
      <c r="F1534" s="191">
        <v>37666610.759999998</v>
      </c>
    </row>
    <row r="1535" spans="3:6">
      <c r="C1535" s="212" t="s">
        <v>2923</v>
      </c>
      <c r="D1535" s="191">
        <v>6305735</v>
      </c>
      <c r="E1535" s="191">
        <v>2</v>
      </c>
      <c r="F1535" s="191">
        <v>0</v>
      </c>
    </row>
    <row r="1536" spans="3:6">
      <c r="C1536" s="213" t="s">
        <v>2924</v>
      </c>
      <c r="D1536" s="191">
        <v>6305735</v>
      </c>
      <c r="E1536" s="191">
        <v>2</v>
      </c>
      <c r="F1536" s="191">
        <v>0</v>
      </c>
    </row>
    <row r="1537" spans="3:6">
      <c r="C1537" s="212" t="s">
        <v>405</v>
      </c>
      <c r="D1537" s="191">
        <v>86642840</v>
      </c>
      <c r="E1537" s="191">
        <v>60373156</v>
      </c>
      <c r="F1537" s="191">
        <v>60371550.100000001</v>
      </c>
    </row>
    <row r="1538" spans="3:6">
      <c r="C1538" s="213" t="s">
        <v>741</v>
      </c>
      <c r="D1538" s="191">
        <v>86642840</v>
      </c>
      <c r="E1538" s="191">
        <v>60373156</v>
      </c>
      <c r="F1538" s="191">
        <v>60371550.100000001</v>
      </c>
    </row>
    <row r="1539" spans="3:6">
      <c r="C1539" s="212" t="s">
        <v>2925</v>
      </c>
      <c r="D1539" s="191">
        <v>6767707</v>
      </c>
      <c r="E1539" s="191">
        <v>1</v>
      </c>
      <c r="F1539" s="191">
        <v>0</v>
      </c>
    </row>
    <row r="1540" spans="3:6">
      <c r="C1540" s="213" t="s">
        <v>2926</v>
      </c>
      <c r="D1540" s="191">
        <v>6767707</v>
      </c>
      <c r="E1540" s="191">
        <v>1</v>
      </c>
      <c r="F1540" s="191">
        <v>0</v>
      </c>
    </row>
    <row r="1541" spans="3:6">
      <c r="C1541" s="212" t="s">
        <v>2927</v>
      </c>
      <c r="D1541" s="191">
        <v>13525671</v>
      </c>
      <c r="E1541" s="191">
        <v>20000002</v>
      </c>
      <c r="F1541" s="191">
        <v>15094490.34</v>
      </c>
    </row>
    <row r="1542" spans="3:6">
      <c r="C1542" s="213" t="s">
        <v>2928</v>
      </c>
      <c r="D1542" s="191">
        <v>13525671</v>
      </c>
      <c r="E1542" s="191">
        <v>20000002</v>
      </c>
      <c r="F1542" s="191">
        <v>15094490.34</v>
      </c>
    </row>
    <row r="1543" spans="3:6">
      <c r="C1543" s="212" t="s">
        <v>3513</v>
      </c>
      <c r="D1543" s="191">
        <v>0</v>
      </c>
      <c r="E1543" s="191">
        <v>0</v>
      </c>
      <c r="F1543" s="191">
        <v>0</v>
      </c>
    </row>
    <row r="1544" spans="3:6">
      <c r="C1544" s="213" t="s">
        <v>3512</v>
      </c>
      <c r="D1544" s="191">
        <v>0</v>
      </c>
      <c r="E1544" s="191">
        <v>0</v>
      </c>
      <c r="F1544" s="191">
        <v>0</v>
      </c>
    </row>
    <row r="1545" spans="3:6">
      <c r="C1545" s="212" t="s">
        <v>4043</v>
      </c>
      <c r="D1545" s="191">
        <v>0</v>
      </c>
      <c r="E1545" s="191">
        <v>0</v>
      </c>
      <c r="F1545" s="191">
        <v>0</v>
      </c>
    </row>
    <row r="1546" spans="3:6">
      <c r="C1546" s="213" t="s">
        <v>3511</v>
      </c>
      <c r="D1546" s="191">
        <v>0</v>
      </c>
      <c r="E1546" s="191">
        <v>0</v>
      </c>
      <c r="F1546" s="191">
        <v>0</v>
      </c>
    </row>
    <row r="1547" spans="3:6">
      <c r="C1547" s="212" t="s">
        <v>2929</v>
      </c>
      <c r="D1547" s="191">
        <v>5324643</v>
      </c>
      <c r="E1547" s="191">
        <v>5028412</v>
      </c>
      <c r="F1547" s="191">
        <v>5028411</v>
      </c>
    </row>
    <row r="1548" spans="3:6">
      <c r="C1548" s="213" t="s">
        <v>2930</v>
      </c>
      <c r="D1548" s="191">
        <v>5324643</v>
      </c>
      <c r="E1548" s="191">
        <v>5028412</v>
      </c>
      <c r="F1548" s="191">
        <v>5028411</v>
      </c>
    </row>
    <row r="1549" spans="3:6">
      <c r="C1549" s="212" t="s">
        <v>3510</v>
      </c>
      <c r="D1549" s="191">
        <v>0</v>
      </c>
      <c r="E1549" s="191">
        <v>0</v>
      </c>
      <c r="F1549" s="191">
        <v>0</v>
      </c>
    </row>
    <row r="1550" spans="3:6">
      <c r="C1550" s="213" t="s">
        <v>3509</v>
      </c>
      <c r="D1550" s="191">
        <v>0</v>
      </c>
      <c r="E1550" s="191">
        <v>0</v>
      </c>
      <c r="F1550" s="191">
        <v>0</v>
      </c>
    </row>
    <row r="1551" spans="3:6">
      <c r="C1551" s="212" t="s">
        <v>4042</v>
      </c>
      <c r="D1551" s="191">
        <v>0</v>
      </c>
      <c r="E1551" s="191">
        <v>509134.22</v>
      </c>
      <c r="F1551" s="191">
        <v>0</v>
      </c>
    </row>
    <row r="1552" spans="3:6">
      <c r="C1552" s="213" t="s">
        <v>3508</v>
      </c>
      <c r="D1552" s="191">
        <v>0</v>
      </c>
      <c r="E1552" s="191">
        <v>509134.22</v>
      </c>
      <c r="F1552" s="191">
        <v>0</v>
      </c>
    </row>
    <row r="1553" spans="3:6">
      <c r="C1553" s="212" t="s">
        <v>406</v>
      </c>
      <c r="D1553" s="191">
        <v>9341726</v>
      </c>
      <c r="E1553" s="191">
        <v>28655362.079999998</v>
      </c>
      <c r="F1553" s="191">
        <v>28652179.359999999</v>
      </c>
    </row>
    <row r="1554" spans="3:6">
      <c r="C1554" s="213" t="s">
        <v>742</v>
      </c>
      <c r="D1554" s="191">
        <v>9341726</v>
      </c>
      <c r="E1554" s="191">
        <v>28655362.079999998</v>
      </c>
      <c r="F1554" s="191">
        <v>28652179.359999999</v>
      </c>
    </row>
    <row r="1555" spans="3:6">
      <c r="C1555" s="212" t="s">
        <v>3507</v>
      </c>
      <c r="D1555" s="191">
        <v>0</v>
      </c>
      <c r="E1555" s="191">
        <v>0</v>
      </c>
      <c r="F1555" s="191">
        <v>0</v>
      </c>
    </row>
    <row r="1556" spans="3:6">
      <c r="C1556" s="213" t="s">
        <v>3506</v>
      </c>
      <c r="D1556" s="191">
        <v>0</v>
      </c>
      <c r="E1556" s="191">
        <v>0</v>
      </c>
      <c r="F1556" s="191">
        <v>0</v>
      </c>
    </row>
    <row r="1557" spans="3:6">
      <c r="C1557" s="212" t="s">
        <v>3505</v>
      </c>
      <c r="D1557" s="191">
        <v>0</v>
      </c>
      <c r="E1557" s="191">
        <v>894679.87</v>
      </c>
      <c r="F1557" s="191">
        <v>0</v>
      </c>
    </row>
    <row r="1558" spans="3:6">
      <c r="C1558" s="213" t="s">
        <v>3504</v>
      </c>
      <c r="D1558" s="191">
        <v>0</v>
      </c>
      <c r="E1558" s="191">
        <v>894679.87</v>
      </c>
      <c r="F1558" s="191">
        <v>0</v>
      </c>
    </row>
    <row r="1559" spans="3:6">
      <c r="C1559" s="212" t="s">
        <v>3503</v>
      </c>
      <c r="D1559" s="191">
        <v>0</v>
      </c>
      <c r="E1559" s="191">
        <v>3114233.87</v>
      </c>
      <c r="F1559" s="191">
        <v>0</v>
      </c>
    </row>
    <row r="1560" spans="3:6">
      <c r="C1560" s="213" t="s">
        <v>3502</v>
      </c>
      <c r="D1560" s="191">
        <v>0</v>
      </c>
      <c r="E1560" s="191">
        <v>3114233.87</v>
      </c>
      <c r="F1560" s="191">
        <v>0</v>
      </c>
    </row>
    <row r="1561" spans="3:6">
      <c r="C1561" s="212" t="s">
        <v>2931</v>
      </c>
      <c r="D1561" s="191">
        <v>20271026</v>
      </c>
      <c r="E1561" s="191">
        <v>13095511</v>
      </c>
      <c r="F1561" s="191">
        <v>13095509.050000001</v>
      </c>
    </row>
    <row r="1562" spans="3:6">
      <c r="C1562" s="213" t="s">
        <v>2932</v>
      </c>
      <c r="D1562" s="191">
        <v>20271026</v>
      </c>
      <c r="E1562" s="191">
        <v>13095511</v>
      </c>
      <c r="F1562" s="191">
        <v>13095509.050000001</v>
      </c>
    </row>
    <row r="1563" spans="3:6">
      <c r="C1563" s="212" t="s">
        <v>407</v>
      </c>
      <c r="D1563" s="191">
        <v>12921512</v>
      </c>
      <c r="E1563" s="191">
        <v>1719426</v>
      </c>
      <c r="F1563" s="191">
        <v>0</v>
      </c>
    </row>
    <row r="1564" spans="3:6">
      <c r="C1564" s="213" t="s">
        <v>743</v>
      </c>
      <c r="D1564" s="191">
        <v>12921512</v>
      </c>
      <c r="E1564" s="191">
        <v>1719426</v>
      </c>
      <c r="F1564" s="191">
        <v>0</v>
      </c>
    </row>
    <row r="1565" spans="3:6">
      <c r="C1565" s="212" t="s">
        <v>3109</v>
      </c>
      <c r="D1565" s="191">
        <v>0</v>
      </c>
      <c r="E1565" s="191">
        <v>62951108.869999997</v>
      </c>
      <c r="F1565" s="191">
        <v>62951107.869999997</v>
      </c>
    </row>
    <row r="1566" spans="3:6">
      <c r="C1566" s="213" t="s">
        <v>3110</v>
      </c>
      <c r="D1566" s="191">
        <v>0</v>
      </c>
      <c r="E1566" s="191">
        <v>62951108.869999997</v>
      </c>
      <c r="F1566" s="191">
        <v>62951107.869999997</v>
      </c>
    </row>
    <row r="1567" spans="3:6">
      <c r="C1567" s="212" t="s">
        <v>408</v>
      </c>
      <c r="D1567" s="191">
        <v>120530102</v>
      </c>
      <c r="E1567" s="191">
        <v>134464751.84999999</v>
      </c>
      <c r="F1567" s="191">
        <v>134464749.88999999</v>
      </c>
    </row>
    <row r="1568" spans="3:6">
      <c r="C1568" s="213" t="s">
        <v>744</v>
      </c>
      <c r="D1568" s="191">
        <v>120530102</v>
      </c>
      <c r="E1568" s="191">
        <v>134464751.84999999</v>
      </c>
      <c r="F1568" s="191">
        <v>134464749.88999999</v>
      </c>
    </row>
    <row r="1569" spans="3:6">
      <c r="C1569" s="212" t="s">
        <v>3111</v>
      </c>
      <c r="D1569" s="191">
        <v>0</v>
      </c>
      <c r="E1569" s="191">
        <v>45224203</v>
      </c>
      <c r="F1569" s="191">
        <v>45000000</v>
      </c>
    </row>
    <row r="1570" spans="3:6">
      <c r="C1570" s="213" t="s">
        <v>3112</v>
      </c>
      <c r="D1570" s="191">
        <v>0</v>
      </c>
      <c r="E1570" s="191">
        <v>45224203</v>
      </c>
      <c r="F1570" s="191">
        <v>45000000</v>
      </c>
    </row>
    <row r="1571" spans="3:6">
      <c r="C1571" s="212" t="s">
        <v>1075</v>
      </c>
      <c r="D1571" s="191">
        <v>70732021</v>
      </c>
      <c r="E1571" s="191">
        <v>187325166.78000003</v>
      </c>
      <c r="F1571" s="191">
        <v>187216334.76999998</v>
      </c>
    </row>
    <row r="1572" spans="3:6">
      <c r="C1572" s="213" t="s">
        <v>1076</v>
      </c>
      <c r="D1572" s="191">
        <v>70732021</v>
      </c>
      <c r="E1572" s="191">
        <v>187325166.78000003</v>
      </c>
      <c r="F1572" s="191">
        <v>187216334.76999998</v>
      </c>
    </row>
    <row r="1573" spans="3:6">
      <c r="C1573" s="212" t="s">
        <v>3157</v>
      </c>
      <c r="D1573" s="191">
        <v>0</v>
      </c>
      <c r="E1573" s="191">
        <v>0</v>
      </c>
      <c r="F1573" s="191">
        <v>0</v>
      </c>
    </row>
    <row r="1574" spans="3:6">
      <c r="C1574" s="213" t="s">
        <v>3158</v>
      </c>
      <c r="D1574" s="191">
        <v>0</v>
      </c>
      <c r="E1574" s="191">
        <v>0</v>
      </c>
      <c r="F1574" s="191">
        <v>0</v>
      </c>
    </row>
    <row r="1575" spans="3:6">
      <c r="C1575" s="211" t="s">
        <v>282</v>
      </c>
      <c r="D1575" s="199">
        <v>311462403</v>
      </c>
      <c r="E1575" s="199">
        <v>271462403</v>
      </c>
      <c r="F1575" s="199">
        <v>107561339.53</v>
      </c>
    </row>
    <row r="1576" spans="3:6">
      <c r="C1576" s="212" t="s">
        <v>4041</v>
      </c>
      <c r="D1576" s="191">
        <v>311462403</v>
      </c>
      <c r="E1576" s="191">
        <v>271462403</v>
      </c>
      <c r="F1576" s="191">
        <v>107561339.53</v>
      </c>
    </row>
    <row r="1577" spans="3:6">
      <c r="C1577" s="213" t="s">
        <v>2617</v>
      </c>
      <c r="D1577" s="191">
        <v>311462403</v>
      </c>
      <c r="E1577" s="191">
        <v>271462403</v>
      </c>
      <c r="F1577" s="191">
        <v>107561339.53</v>
      </c>
    </row>
    <row r="1578" spans="3:6">
      <c r="C1578" s="210" t="s">
        <v>409</v>
      </c>
      <c r="D1578" s="191">
        <v>1084167292</v>
      </c>
      <c r="E1578" s="191">
        <v>2076819641.1800001</v>
      </c>
      <c r="F1578" s="191">
        <v>1915871160.5899999</v>
      </c>
    </row>
    <row r="1579" spans="3:6">
      <c r="C1579" s="211" t="s">
        <v>280</v>
      </c>
      <c r="D1579" s="199">
        <v>639694336</v>
      </c>
      <c r="E1579" s="199">
        <v>808652854.45999992</v>
      </c>
      <c r="F1579" s="199">
        <v>690835410.73000002</v>
      </c>
    </row>
    <row r="1580" spans="3:6">
      <c r="C1580" s="212" t="s">
        <v>410</v>
      </c>
      <c r="D1580" s="191">
        <v>48144998</v>
      </c>
      <c r="E1580" s="191">
        <v>0</v>
      </c>
      <c r="F1580" s="191">
        <v>0</v>
      </c>
    </row>
    <row r="1581" spans="3:6">
      <c r="C1581" s="213" t="s">
        <v>745</v>
      </c>
      <c r="D1581" s="191">
        <v>48144998</v>
      </c>
      <c r="E1581" s="191">
        <v>0</v>
      </c>
      <c r="F1581" s="191">
        <v>0</v>
      </c>
    </row>
    <row r="1582" spans="3:6">
      <c r="C1582" s="212" t="s">
        <v>411</v>
      </c>
      <c r="D1582" s="191">
        <v>53842756</v>
      </c>
      <c r="E1582" s="191">
        <v>46372985</v>
      </c>
      <c r="F1582" s="191">
        <v>31902598.710000001</v>
      </c>
    </row>
    <row r="1583" spans="3:6">
      <c r="C1583" s="213" t="s">
        <v>746</v>
      </c>
      <c r="D1583" s="191">
        <v>53842756</v>
      </c>
      <c r="E1583" s="191">
        <v>46372985</v>
      </c>
      <c r="F1583" s="191">
        <v>31902598.710000001</v>
      </c>
    </row>
    <row r="1584" spans="3:6">
      <c r="C1584" s="212" t="s">
        <v>1262</v>
      </c>
      <c r="D1584" s="191">
        <v>6606206</v>
      </c>
      <c r="E1584" s="191">
        <v>1.83</v>
      </c>
      <c r="F1584" s="191">
        <v>0</v>
      </c>
    </row>
    <row r="1585" spans="3:6">
      <c r="C1585" s="213" t="s">
        <v>1263</v>
      </c>
      <c r="D1585" s="191">
        <v>6606206</v>
      </c>
      <c r="E1585" s="191">
        <v>1.83</v>
      </c>
      <c r="F1585" s="191">
        <v>0</v>
      </c>
    </row>
    <row r="1586" spans="3:6">
      <c r="C1586" s="212" t="s">
        <v>1264</v>
      </c>
      <c r="D1586" s="191">
        <v>4628889</v>
      </c>
      <c r="E1586" s="191">
        <v>1.95</v>
      </c>
      <c r="F1586" s="191">
        <v>0</v>
      </c>
    </row>
    <row r="1587" spans="3:6">
      <c r="C1587" s="213" t="s">
        <v>1265</v>
      </c>
      <c r="D1587" s="191">
        <v>4628889</v>
      </c>
      <c r="E1587" s="191">
        <v>1.95</v>
      </c>
      <c r="F1587" s="191">
        <v>0</v>
      </c>
    </row>
    <row r="1588" spans="3:6">
      <c r="C1588" s="212" t="s">
        <v>4040</v>
      </c>
      <c r="D1588" s="191">
        <v>16215887</v>
      </c>
      <c r="E1588" s="191">
        <v>83768108.329999998</v>
      </c>
      <c r="F1588" s="191">
        <v>83751034.309999987</v>
      </c>
    </row>
    <row r="1589" spans="3:6">
      <c r="C1589" s="213" t="s">
        <v>2618</v>
      </c>
      <c r="D1589" s="191">
        <v>16215887</v>
      </c>
      <c r="E1589" s="191">
        <v>83768108.329999998</v>
      </c>
      <c r="F1589" s="191">
        <v>83751034.309999987</v>
      </c>
    </row>
    <row r="1590" spans="3:6">
      <c r="C1590" s="212" t="s">
        <v>1266</v>
      </c>
      <c r="D1590" s="191">
        <v>4628889</v>
      </c>
      <c r="E1590" s="191">
        <v>1.95</v>
      </c>
      <c r="F1590" s="191">
        <v>0</v>
      </c>
    </row>
    <row r="1591" spans="3:6">
      <c r="C1591" s="213" t="s">
        <v>1267</v>
      </c>
      <c r="D1591" s="191">
        <v>4628889</v>
      </c>
      <c r="E1591" s="191">
        <v>1.95</v>
      </c>
      <c r="F1591" s="191">
        <v>0</v>
      </c>
    </row>
    <row r="1592" spans="3:6">
      <c r="C1592" s="212" t="s">
        <v>1268</v>
      </c>
      <c r="D1592" s="191">
        <v>4628889</v>
      </c>
      <c r="E1592" s="191">
        <v>2000000</v>
      </c>
      <c r="F1592" s="191">
        <v>0</v>
      </c>
    </row>
    <row r="1593" spans="3:6">
      <c r="C1593" s="213" t="s">
        <v>1269</v>
      </c>
      <c r="D1593" s="191">
        <v>4628889</v>
      </c>
      <c r="E1593" s="191">
        <v>2000000</v>
      </c>
      <c r="F1593" s="191">
        <v>0</v>
      </c>
    </row>
    <row r="1594" spans="3:6">
      <c r="C1594" s="212" t="s">
        <v>1270</v>
      </c>
      <c r="D1594" s="191">
        <v>11116179</v>
      </c>
      <c r="E1594" s="191">
        <v>1.37</v>
      </c>
      <c r="F1594" s="191">
        <v>0</v>
      </c>
    </row>
    <row r="1595" spans="3:6">
      <c r="C1595" s="213" t="s">
        <v>1271</v>
      </c>
      <c r="D1595" s="191">
        <v>11116179</v>
      </c>
      <c r="E1595" s="191">
        <v>1.37</v>
      </c>
      <c r="F1595" s="191">
        <v>0</v>
      </c>
    </row>
    <row r="1596" spans="3:6">
      <c r="C1596" s="212" t="s">
        <v>1272</v>
      </c>
      <c r="D1596" s="191">
        <v>4628889</v>
      </c>
      <c r="E1596" s="191">
        <v>1.95</v>
      </c>
      <c r="F1596" s="191">
        <v>0</v>
      </c>
    </row>
    <row r="1597" spans="3:6">
      <c r="C1597" s="213" t="s">
        <v>1273</v>
      </c>
      <c r="D1597" s="191">
        <v>4628889</v>
      </c>
      <c r="E1597" s="191">
        <v>1.95</v>
      </c>
      <c r="F1597" s="191">
        <v>0</v>
      </c>
    </row>
    <row r="1598" spans="3:6">
      <c r="C1598" s="212" t="s">
        <v>4039</v>
      </c>
      <c r="D1598" s="191">
        <v>6606206</v>
      </c>
      <c r="E1598" s="191">
        <v>1.83</v>
      </c>
      <c r="F1598" s="191">
        <v>0</v>
      </c>
    </row>
    <row r="1599" spans="3:6">
      <c r="C1599" s="213" t="s">
        <v>1274</v>
      </c>
      <c r="D1599" s="191">
        <v>6606206</v>
      </c>
      <c r="E1599" s="191">
        <v>1.83</v>
      </c>
      <c r="F1599" s="191">
        <v>0</v>
      </c>
    </row>
    <row r="1600" spans="3:6">
      <c r="C1600" s="212" t="s">
        <v>2701</v>
      </c>
      <c r="D1600" s="191">
        <v>15283509</v>
      </c>
      <c r="E1600" s="191">
        <v>66401437</v>
      </c>
      <c r="F1600" s="191">
        <v>39184123.109999999</v>
      </c>
    </row>
    <row r="1601" spans="3:6">
      <c r="C1601" s="213" t="s">
        <v>748</v>
      </c>
      <c r="D1601" s="191">
        <v>15283509</v>
      </c>
      <c r="E1601" s="191">
        <v>66401437</v>
      </c>
      <c r="F1601" s="191">
        <v>39184123.109999999</v>
      </c>
    </row>
    <row r="1602" spans="3:6">
      <c r="C1602" s="212" t="s">
        <v>1275</v>
      </c>
      <c r="D1602" s="191">
        <v>4628889</v>
      </c>
      <c r="E1602" s="191">
        <v>1.95</v>
      </c>
      <c r="F1602" s="191">
        <v>0</v>
      </c>
    </row>
    <row r="1603" spans="3:6">
      <c r="C1603" s="213" t="s">
        <v>1276</v>
      </c>
      <c r="D1603" s="191">
        <v>4628889</v>
      </c>
      <c r="E1603" s="191">
        <v>1.95</v>
      </c>
      <c r="F1603" s="191">
        <v>0</v>
      </c>
    </row>
    <row r="1604" spans="3:6">
      <c r="C1604" s="212" t="s">
        <v>3690</v>
      </c>
      <c r="D1604" s="191">
        <v>0</v>
      </c>
      <c r="E1604" s="191">
        <v>59213587.549999997</v>
      </c>
      <c r="F1604" s="191">
        <v>59213587.549999997</v>
      </c>
    </row>
    <row r="1605" spans="3:6">
      <c r="C1605" s="213" t="s">
        <v>3689</v>
      </c>
      <c r="D1605" s="191">
        <v>0</v>
      </c>
      <c r="E1605" s="191">
        <v>59213587.549999997</v>
      </c>
      <c r="F1605" s="191">
        <v>59213587.549999997</v>
      </c>
    </row>
    <row r="1606" spans="3:6">
      <c r="C1606" s="212" t="s">
        <v>413</v>
      </c>
      <c r="D1606" s="191">
        <v>2462758</v>
      </c>
      <c r="E1606" s="191">
        <v>16674946.49</v>
      </c>
      <c r="F1606" s="191">
        <v>14623978.300000001</v>
      </c>
    </row>
    <row r="1607" spans="3:6">
      <c r="C1607" s="213" t="s">
        <v>749</v>
      </c>
      <c r="D1607" s="191">
        <v>2462758</v>
      </c>
      <c r="E1607" s="191">
        <v>16674946.49</v>
      </c>
      <c r="F1607" s="191">
        <v>14623978.300000001</v>
      </c>
    </row>
    <row r="1608" spans="3:6">
      <c r="C1608" s="212" t="s">
        <v>1009</v>
      </c>
      <c r="D1608" s="191">
        <v>22919703</v>
      </c>
      <c r="E1608" s="191">
        <v>138919703</v>
      </c>
      <c r="F1608" s="191">
        <v>138919703</v>
      </c>
    </row>
    <row r="1609" spans="3:6">
      <c r="C1609" s="213" t="s">
        <v>1010</v>
      </c>
      <c r="D1609" s="191">
        <v>22919703</v>
      </c>
      <c r="E1609" s="191">
        <v>138919703</v>
      </c>
      <c r="F1609" s="191">
        <v>138919703</v>
      </c>
    </row>
    <row r="1610" spans="3:6">
      <c r="C1610" s="212" t="s">
        <v>1011</v>
      </c>
      <c r="D1610" s="191">
        <v>40346822</v>
      </c>
      <c r="E1610" s="191">
        <v>42811486</v>
      </c>
      <c r="F1610" s="191">
        <v>42811486</v>
      </c>
    </row>
    <row r="1611" spans="3:6">
      <c r="C1611" s="213" t="s">
        <v>1012</v>
      </c>
      <c r="D1611" s="191">
        <v>40346822</v>
      </c>
      <c r="E1611" s="191">
        <v>42811486</v>
      </c>
      <c r="F1611" s="191">
        <v>42811486</v>
      </c>
    </row>
    <row r="1612" spans="3:6">
      <c r="C1612" s="212" t="s">
        <v>1013</v>
      </c>
      <c r="D1612" s="191">
        <v>17015757</v>
      </c>
      <c r="E1612" s="191">
        <v>20932802</v>
      </c>
      <c r="F1612" s="191">
        <v>20932802</v>
      </c>
    </row>
    <row r="1613" spans="3:6">
      <c r="C1613" s="213" t="s">
        <v>1014</v>
      </c>
      <c r="D1613" s="191">
        <v>17015757</v>
      </c>
      <c r="E1613" s="191">
        <v>20932802</v>
      </c>
      <c r="F1613" s="191">
        <v>20932802</v>
      </c>
    </row>
    <row r="1614" spans="3:6">
      <c r="C1614" s="212" t="s">
        <v>414</v>
      </c>
      <c r="D1614" s="191">
        <v>3944668</v>
      </c>
      <c r="E1614" s="191">
        <v>9174076.1500000004</v>
      </c>
      <c r="F1614" s="191">
        <v>0</v>
      </c>
    </row>
    <row r="1615" spans="3:6">
      <c r="C1615" s="213" t="s">
        <v>750</v>
      </c>
      <c r="D1615" s="191">
        <v>3944668</v>
      </c>
      <c r="E1615" s="191">
        <v>9174076.1500000004</v>
      </c>
      <c r="F1615" s="191">
        <v>0</v>
      </c>
    </row>
    <row r="1616" spans="3:6">
      <c r="C1616" s="212" t="s">
        <v>4032</v>
      </c>
      <c r="D1616" s="191">
        <v>12356357</v>
      </c>
      <c r="E1616" s="191">
        <v>5830571</v>
      </c>
      <c r="F1616" s="191">
        <v>5830571</v>
      </c>
    </row>
    <row r="1617" spans="3:6">
      <c r="C1617" s="213" t="s">
        <v>1015</v>
      </c>
      <c r="D1617" s="191">
        <v>12356357</v>
      </c>
      <c r="E1617" s="191">
        <v>5830571</v>
      </c>
      <c r="F1617" s="191">
        <v>5830571</v>
      </c>
    </row>
    <row r="1618" spans="3:6">
      <c r="C1618" s="212" t="s">
        <v>1016</v>
      </c>
      <c r="D1618" s="191">
        <v>610441</v>
      </c>
      <c r="E1618" s="191">
        <v>610441</v>
      </c>
      <c r="F1618" s="191">
        <v>0</v>
      </c>
    </row>
    <row r="1619" spans="3:6">
      <c r="C1619" s="213" t="s">
        <v>1017</v>
      </c>
      <c r="D1619" s="191">
        <v>610441</v>
      </c>
      <c r="E1619" s="191">
        <v>610441</v>
      </c>
      <c r="F1619" s="191">
        <v>0</v>
      </c>
    </row>
    <row r="1620" spans="3:6">
      <c r="C1620" s="212" t="s">
        <v>4038</v>
      </c>
      <c r="D1620" s="191">
        <v>0</v>
      </c>
      <c r="E1620" s="191">
        <v>9996385.5500000007</v>
      </c>
      <c r="F1620" s="191">
        <v>8334827.7999999998</v>
      </c>
    </row>
    <row r="1621" spans="3:6">
      <c r="C1621" s="213" t="s">
        <v>3750</v>
      </c>
      <c r="D1621" s="191">
        <v>0</v>
      </c>
      <c r="E1621" s="191">
        <v>1688596.83</v>
      </c>
      <c r="F1621" s="191">
        <v>1688596.83</v>
      </c>
    </row>
    <row r="1622" spans="3:6">
      <c r="C1622" s="213" t="s">
        <v>3688</v>
      </c>
      <c r="D1622" s="191">
        <v>0</v>
      </c>
      <c r="E1622" s="191">
        <v>8307788.7199999997</v>
      </c>
      <c r="F1622" s="191">
        <v>6646230.9699999997</v>
      </c>
    </row>
    <row r="1623" spans="3:6">
      <c r="C1623" s="212" t="s">
        <v>2702</v>
      </c>
      <c r="D1623" s="191">
        <v>2285637</v>
      </c>
      <c r="E1623" s="191">
        <v>20945871.670000002</v>
      </c>
      <c r="F1623" s="191">
        <v>20945871.670000002</v>
      </c>
    </row>
    <row r="1624" spans="3:6">
      <c r="C1624" s="213" t="s">
        <v>1403</v>
      </c>
      <c r="D1624" s="191">
        <v>2285637</v>
      </c>
      <c r="E1624" s="191">
        <v>20945871.670000002</v>
      </c>
      <c r="F1624" s="191">
        <v>20945871.670000002</v>
      </c>
    </row>
    <row r="1625" spans="3:6">
      <c r="C1625" s="212" t="s">
        <v>4037</v>
      </c>
      <c r="D1625" s="191">
        <v>5397370</v>
      </c>
      <c r="E1625" s="191">
        <v>0</v>
      </c>
      <c r="F1625" s="191">
        <v>0</v>
      </c>
    </row>
    <row r="1626" spans="3:6">
      <c r="C1626" s="213" t="s">
        <v>2933</v>
      </c>
      <c r="D1626" s="191">
        <v>5397370</v>
      </c>
      <c r="E1626" s="191">
        <v>0</v>
      </c>
      <c r="F1626" s="191">
        <v>0</v>
      </c>
    </row>
    <row r="1627" spans="3:6">
      <c r="C1627" s="212" t="s">
        <v>1018</v>
      </c>
      <c r="D1627" s="191">
        <v>9338239</v>
      </c>
      <c r="E1627" s="191">
        <v>12412572</v>
      </c>
      <c r="F1627" s="191">
        <v>12412572</v>
      </c>
    </row>
    <row r="1628" spans="3:6">
      <c r="C1628" s="213" t="s">
        <v>1019</v>
      </c>
      <c r="D1628" s="191">
        <v>9338239</v>
      </c>
      <c r="E1628" s="191">
        <v>12412572</v>
      </c>
      <c r="F1628" s="191">
        <v>12412572</v>
      </c>
    </row>
    <row r="1629" spans="3:6">
      <c r="C1629" s="212" t="s">
        <v>2934</v>
      </c>
      <c r="D1629" s="191">
        <v>45672959</v>
      </c>
      <c r="E1629" s="191">
        <v>20000001</v>
      </c>
      <c r="F1629" s="191">
        <v>0</v>
      </c>
    </row>
    <row r="1630" spans="3:6">
      <c r="C1630" s="213" t="s">
        <v>2935</v>
      </c>
      <c r="D1630" s="191">
        <v>45672959</v>
      </c>
      <c r="E1630" s="191">
        <v>20000001</v>
      </c>
      <c r="F1630" s="191">
        <v>0</v>
      </c>
    </row>
    <row r="1631" spans="3:6">
      <c r="C1631" s="212" t="s">
        <v>2936</v>
      </c>
      <c r="D1631" s="191">
        <v>35611396</v>
      </c>
      <c r="E1631" s="191">
        <v>60000001</v>
      </c>
      <c r="F1631" s="191">
        <v>25450521.329999998</v>
      </c>
    </row>
    <row r="1632" spans="3:6">
      <c r="C1632" s="213" t="s">
        <v>4211</v>
      </c>
      <c r="D1632" s="191">
        <v>35611396</v>
      </c>
      <c r="E1632" s="191">
        <v>60000001</v>
      </c>
      <c r="F1632" s="191">
        <v>25450521.329999998</v>
      </c>
    </row>
    <row r="1633" spans="3:6">
      <c r="C1633" s="212" t="s">
        <v>415</v>
      </c>
      <c r="D1633" s="191">
        <v>5157222</v>
      </c>
      <c r="E1633" s="191">
        <v>2790706</v>
      </c>
      <c r="F1633" s="191">
        <v>0</v>
      </c>
    </row>
    <row r="1634" spans="3:6">
      <c r="C1634" s="213" t="s">
        <v>751</v>
      </c>
      <c r="D1634" s="191">
        <v>5157222</v>
      </c>
      <c r="E1634" s="191">
        <v>2790706</v>
      </c>
      <c r="F1634" s="191">
        <v>0</v>
      </c>
    </row>
    <row r="1635" spans="3:6">
      <c r="C1635" s="212" t="s">
        <v>4031</v>
      </c>
      <c r="D1635" s="191">
        <v>34220179</v>
      </c>
      <c r="E1635" s="191">
        <v>34220179</v>
      </c>
      <c r="F1635" s="191">
        <v>34220179</v>
      </c>
    </row>
    <row r="1636" spans="3:6">
      <c r="C1636" s="213" t="s">
        <v>1020</v>
      </c>
      <c r="D1636" s="191">
        <v>34220179</v>
      </c>
      <c r="E1636" s="191">
        <v>34220179</v>
      </c>
      <c r="F1636" s="191">
        <v>34220179</v>
      </c>
    </row>
    <row r="1637" spans="3:6">
      <c r="C1637" s="212" t="s">
        <v>2937</v>
      </c>
      <c r="D1637" s="191">
        <v>3809298</v>
      </c>
      <c r="E1637" s="191">
        <v>29950.799999999999</v>
      </c>
      <c r="F1637" s="191">
        <v>0</v>
      </c>
    </row>
    <row r="1638" spans="3:6">
      <c r="C1638" s="213" t="s">
        <v>2938</v>
      </c>
      <c r="D1638" s="191">
        <v>3809298</v>
      </c>
      <c r="E1638" s="191">
        <v>29950.799999999999</v>
      </c>
      <c r="F1638" s="191">
        <v>0</v>
      </c>
    </row>
    <row r="1639" spans="3:6">
      <c r="C1639" s="212" t="s">
        <v>2180</v>
      </c>
      <c r="D1639" s="191">
        <v>4802120</v>
      </c>
      <c r="E1639" s="191">
        <v>0</v>
      </c>
      <c r="F1639" s="191">
        <v>0</v>
      </c>
    </row>
    <row r="1640" spans="3:6">
      <c r="C1640" s="213" t="s">
        <v>2181</v>
      </c>
      <c r="D1640" s="191">
        <v>4802120</v>
      </c>
      <c r="E1640" s="191">
        <v>0</v>
      </c>
      <c r="F1640" s="191">
        <v>0</v>
      </c>
    </row>
    <row r="1641" spans="3:6">
      <c r="C1641" s="212" t="s">
        <v>4036</v>
      </c>
      <c r="D1641" s="191">
        <v>3809297</v>
      </c>
      <c r="E1641" s="191">
        <v>29950.74</v>
      </c>
      <c r="F1641" s="191">
        <v>0</v>
      </c>
    </row>
    <row r="1642" spans="3:6">
      <c r="C1642" s="213" t="s">
        <v>2939</v>
      </c>
      <c r="D1642" s="191">
        <v>3809297</v>
      </c>
      <c r="E1642" s="191">
        <v>29950.74</v>
      </c>
      <c r="F1642" s="191">
        <v>0</v>
      </c>
    </row>
    <row r="1643" spans="3:6">
      <c r="C1643" s="212" t="s">
        <v>2182</v>
      </c>
      <c r="D1643" s="191">
        <v>6779437</v>
      </c>
      <c r="E1643" s="191">
        <v>2</v>
      </c>
      <c r="F1643" s="191">
        <v>0</v>
      </c>
    </row>
    <row r="1644" spans="3:6">
      <c r="C1644" s="213" t="s">
        <v>2183</v>
      </c>
      <c r="D1644" s="191">
        <v>6779437</v>
      </c>
      <c r="E1644" s="191">
        <v>2</v>
      </c>
      <c r="F1644" s="191">
        <v>0</v>
      </c>
    </row>
    <row r="1645" spans="3:6">
      <c r="C1645" s="212" t="s">
        <v>2184</v>
      </c>
      <c r="D1645" s="191">
        <v>11289410</v>
      </c>
      <c r="E1645" s="191">
        <v>1</v>
      </c>
      <c r="F1645" s="191">
        <v>0</v>
      </c>
    </row>
    <row r="1646" spans="3:6">
      <c r="C1646" s="213" t="s">
        <v>2185</v>
      </c>
      <c r="D1646" s="191">
        <v>11289410</v>
      </c>
      <c r="E1646" s="191">
        <v>1</v>
      </c>
      <c r="F1646" s="191">
        <v>0</v>
      </c>
    </row>
    <row r="1647" spans="3:6">
      <c r="C1647" s="212" t="s">
        <v>2186</v>
      </c>
      <c r="D1647" s="191">
        <v>4802120</v>
      </c>
      <c r="E1647" s="191">
        <v>1</v>
      </c>
      <c r="F1647" s="191">
        <v>0</v>
      </c>
    </row>
    <row r="1648" spans="3:6">
      <c r="C1648" s="213" t="s">
        <v>2187</v>
      </c>
      <c r="D1648" s="191">
        <v>4802120</v>
      </c>
      <c r="E1648" s="191">
        <v>1</v>
      </c>
      <c r="F1648" s="191">
        <v>0</v>
      </c>
    </row>
    <row r="1649" spans="3:6">
      <c r="C1649" s="212" t="s">
        <v>2619</v>
      </c>
      <c r="D1649" s="191">
        <v>35629602</v>
      </c>
      <c r="E1649" s="191">
        <v>29662190</v>
      </c>
      <c r="F1649" s="191">
        <v>28726277.960000001</v>
      </c>
    </row>
    <row r="1650" spans="3:6">
      <c r="C1650" s="213" t="s">
        <v>2620</v>
      </c>
      <c r="D1650" s="191">
        <v>35629602</v>
      </c>
      <c r="E1650" s="191">
        <v>29662190</v>
      </c>
      <c r="F1650" s="191">
        <v>28726277.960000001</v>
      </c>
    </row>
    <row r="1651" spans="3:6">
      <c r="C1651" s="212" t="s">
        <v>2188</v>
      </c>
      <c r="D1651" s="191">
        <v>6779437</v>
      </c>
      <c r="E1651" s="191">
        <v>1</v>
      </c>
      <c r="F1651" s="191">
        <v>0</v>
      </c>
    </row>
    <row r="1652" spans="3:6">
      <c r="C1652" s="213" t="s">
        <v>2189</v>
      </c>
      <c r="D1652" s="191">
        <v>6779437</v>
      </c>
      <c r="E1652" s="191">
        <v>1</v>
      </c>
      <c r="F1652" s="191">
        <v>0</v>
      </c>
    </row>
    <row r="1653" spans="3:6">
      <c r="C1653" s="212" t="s">
        <v>2190</v>
      </c>
      <c r="D1653" s="191">
        <v>6779437</v>
      </c>
      <c r="E1653" s="191">
        <v>1</v>
      </c>
      <c r="F1653" s="191">
        <v>0</v>
      </c>
    </row>
    <row r="1654" spans="3:6">
      <c r="C1654" s="213" t="s">
        <v>2191</v>
      </c>
      <c r="D1654" s="191">
        <v>6779437</v>
      </c>
      <c r="E1654" s="191">
        <v>1</v>
      </c>
      <c r="F1654" s="191">
        <v>0</v>
      </c>
    </row>
    <row r="1655" spans="3:6">
      <c r="C1655" s="212" t="s">
        <v>2940</v>
      </c>
      <c r="D1655" s="191">
        <v>2216381</v>
      </c>
      <c r="E1655" s="191">
        <v>2216381</v>
      </c>
      <c r="F1655" s="191">
        <v>0</v>
      </c>
    </row>
    <row r="1656" spans="3:6">
      <c r="C1656" s="213" t="s">
        <v>2941</v>
      </c>
      <c r="D1656" s="191">
        <v>2216381</v>
      </c>
      <c r="E1656" s="191">
        <v>2216381</v>
      </c>
      <c r="F1656" s="191">
        <v>0</v>
      </c>
    </row>
    <row r="1657" spans="3:6">
      <c r="C1657" s="212" t="s">
        <v>2942</v>
      </c>
      <c r="D1657" s="191">
        <v>2068370</v>
      </c>
      <c r="E1657" s="191">
        <v>0</v>
      </c>
      <c r="F1657" s="191">
        <v>0</v>
      </c>
    </row>
    <row r="1658" spans="3:6">
      <c r="C1658" s="213" t="s">
        <v>2943</v>
      </c>
      <c r="D1658" s="191">
        <v>2068370</v>
      </c>
      <c r="E1658" s="191">
        <v>0</v>
      </c>
      <c r="F1658" s="191">
        <v>0</v>
      </c>
    </row>
    <row r="1659" spans="3:6">
      <c r="C1659" s="212" t="s">
        <v>2944</v>
      </c>
      <c r="D1659" s="191">
        <v>4366049</v>
      </c>
      <c r="E1659" s="191">
        <v>0</v>
      </c>
      <c r="F1659" s="191">
        <v>0</v>
      </c>
    </row>
    <row r="1660" spans="3:6">
      <c r="C1660" s="213" t="s">
        <v>2945</v>
      </c>
      <c r="D1660" s="191">
        <v>4366049</v>
      </c>
      <c r="E1660" s="191">
        <v>0</v>
      </c>
      <c r="F1660" s="191">
        <v>0</v>
      </c>
    </row>
    <row r="1661" spans="3:6">
      <c r="C1661" s="212" t="s">
        <v>1077</v>
      </c>
      <c r="D1661" s="191">
        <v>84991579</v>
      </c>
      <c r="E1661" s="191">
        <v>84991579.349999994</v>
      </c>
      <c r="F1661" s="191">
        <v>84991407.430000007</v>
      </c>
    </row>
    <row r="1662" spans="3:6">
      <c r="C1662" s="213" t="s">
        <v>1078</v>
      </c>
      <c r="D1662" s="191">
        <v>84991579</v>
      </c>
      <c r="E1662" s="191">
        <v>84991579.349999994</v>
      </c>
      <c r="F1662" s="191">
        <v>84991407.430000007</v>
      </c>
    </row>
    <row r="1663" spans="3:6">
      <c r="C1663" s="212" t="s">
        <v>2621</v>
      </c>
      <c r="D1663" s="191">
        <v>43272105</v>
      </c>
      <c r="E1663" s="191">
        <v>38646924</v>
      </c>
      <c r="F1663" s="191">
        <v>38583869.560000002</v>
      </c>
    </row>
    <row r="1664" spans="3:6">
      <c r="C1664" s="213" t="s">
        <v>2622</v>
      </c>
      <c r="D1664" s="191">
        <v>43272105</v>
      </c>
      <c r="E1664" s="191">
        <v>38646924</v>
      </c>
      <c r="F1664" s="191">
        <v>38583869.560000002</v>
      </c>
    </row>
    <row r="1665" spans="3:6">
      <c r="C1665" s="211" t="s">
        <v>282</v>
      </c>
      <c r="D1665" s="199">
        <v>20543149</v>
      </c>
      <c r="E1665" s="199">
        <v>159882150.39999998</v>
      </c>
      <c r="F1665" s="199">
        <v>116751114.86000001</v>
      </c>
    </row>
    <row r="1666" spans="3:6">
      <c r="C1666" s="212" t="s">
        <v>412</v>
      </c>
      <c r="D1666" s="191">
        <v>0</v>
      </c>
      <c r="E1666" s="191">
        <v>115000000</v>
      </c>
      <c r="F1666" s="191">
        <v>92529191</v>
      </c>
    </row>
    <row r="1667" spans="3:6">
      <c r="C1667" s="213" t="s">
        <v>747</v>
      </c>
      <c r="D1667" s="191">
        <v>0</v>
      </c>
      <c r="E1667" s="191">
        <v>115000000</v>
      </c>
      <c r="F1667" s="191">
        <v>92529191</v>
      </c>
    </row>
    <row r="1668" spans="3:6">
      <c r="C1668" s="212" t="s">
        <v>4035</v>
      </c>
      <c r="D1668" s="191">
        <v>0</v>
      </c>
      <c r="E1668" s="191">
        <v>5618412.3300000001</v>
      </c>
      <c r="F1668" s="191">
        <v>2545815.7599999998</v>
      </c>
    </row>
    <row r="1669" spans="3:6">
      <c r="C1669" s="213" t="s">
        <v>3159</v>
      </c>
      <c r="D1669" s="191">
        <v>0</v>
      </c>
      <c r="E1669" s="191">
        <v>5618412.3300000001</v>
      </c>
      <c r="F1669" s="191">
        <v>2545815.7599999998</v>
      </c>
    </row>
    <row r="1670" spans="3:6">
      <c r="C1670" s="212" t="s">
        <v>4034</v>
      </c>
      <c r="D1670" s="191">
        <v>225317</v>
      </c>
      <c r="E1670" s="191">
        <v>0</v>
      </c>
      <c r="F1670" s="191">
        <v>0</v>
      </c>
    </row>
    <row r="1671" spans="3:6">
      <c r="C1671" s="213" t="s">
        <v>2521</v>
      </c>
      <c r="D1671" s="191">
        <v>225317</v>
      </c>
      <c r="E1671" s="191">
        <v>0</v>
      </c>
      <c r="F1671" s="191">
        <v>0</v>
      </c>
    </row>
    <row r="1672" spans="3:6">
      <c r="C1672" s="212" t="s">
        <v>4033</v>
      </c>
      <c r="D1672" s="191">
        <v>20317832</v>
      </c>
      <c r="E1672" s="191">
        <v>33103562.870000001</v>
      </c>
      <c r="F1672" s="191">
        <v>21676108.100000001</v>
      </c>
    </row>
    <row r="1673" spans="3:6">
      <c r="C1673" s="213" t="s">
        <v>2522</v>
      </c>
      <c r="D1673" s="191">
        <v>20317832</v>
      </c>
      <c r="E1673" s="191">
        <v>33103562.870000001</v>
      </c>
      <c r="F1673" s="191">
        <v>21676108.100000001</v>
      </c>
    </row>
    <row r="1674" spans="3:6">
      <c r="C1674" s="212" t="s">
        <v>4308</v>
      </c>
      <c r="D1674" s="191">
        <v>0</v>
      </c>
      <c r="E1674" s="191">
        <v>6160175.2000000011</v>
      </c>
      <c r="F1674" s="191">
        <v>0</v>
      </c>
    </row>
    <row r="1675" spans="3:6">
      <c r="C1675" s="213" t="s">
        <v>4307</v>
      </c>
      <c r="D1675" s="191">
        <v>0</v>
      </c>
      <c r="E1675" s="191">
        <v>6160175.2000000011</v>
      </c>
      <c r="F1675" s="191">
        <v>0</v>
      </c>
    </row>
    <row r="1676" spans="3:6">
      <c r="C1676" s="212" t="s">
        <v>3215</v>
      </c>
      <c r="D1676" s="191">
        <v>0</v>
      </c>
      <c r="E1676" s="191">
        <v>0</v>
      </c>
      <c r="F1676" s="191">
        <v>0</v>
      </c>
    </row>
    <row r="1677" spans="3:6">
      <c r="C1677" s="213" t="s">
        <v>3214</v>
      </c>
      <c r="D1677" s="191">
        <v>0</v>
      </c>
      <c r="E1677" s="191">
        <v>0</v>
      </c>
      <c r="F1677" s="191">
        <v>0</v>
      </c>
    </row>
    <row r="1678" spans="3:6">
      <c r="C1678" s="211" t="s">
        <v>297</v>
      </c>
      <c r="D1678" s="199">
        <v>423929807</v>
      </c>
      <c r="E1678" s="199">
        <v>1108284636.3199999</v>
      </c>
      <c r="F1678" s="199">
        <v>1108284635</v>
      </c>
    </row>
    <row r="1679" spans="3:6">
      <c r="C1679" s="212" t="s">
        <v>412</v>
      </c>
      <c r="D1679" s="191">
        <v>423929807</v>
      </c>
      <c r="E1679" s="191">
        <v>426733547.31999999</v>
      </c>
      <c r="F1679" s="191">
        <v>426733546.47000003</v>
      </c>
    </row>
    <row r="1680" spans="3:6">
      <c r="C1680" s="213" t="s">
        <v>747</v>
      </c>
      <c r="D1680" s="191">
        <v>423929807</v>
      </c>
      <c r="E1680" s="191">
        <v>426733547.31999999</v>
      </c>
      <c r="F1680" s="191">
        <v>426733546.47000003</v>
      </c>
    </row>
    <row r="1681" spans="3:6">
      <c r="C1681" s="212" t="s">
        <v>1011</v>
      </c>
      <c r="D1681" s="191">
        <v>0</v>
      </c>
      <c r="E1681" s="191">
        <v>90000000</v>
      </c>
      <c r="F1681" s="191">
        <v>90000000</v>
      </c>
    </row>
    <row r="1682" spans="3:6">
      <c r="C1682" s="213" t="s">
        <v>1012</v>
      </c>
      <c r="D1682" s="191">
        <v>0</v>
      </c>
      <c r="E1682" s="191">
        <v>90000000</v>
      </c>
      <c r="F1682" s="191">
        <v>90000000</v>
      </c>
    </row>
    <row r="1683" spans="3:6">
      <c r="C1683" s="212" t="s">
        <v>1013</v>
      </c>
      <c r="D1683" s="191">
        <v>0</v>
      </c>
      <c r="E1683" s="191">
        <v>16551089</v>
      </c>
      <c r="F1683" s="191">
        <v>16551089</v>
      </c>
    </row>
    <row r="1684" spans="3:6">
      <c r="C1684" s="213" t="s">
        <v>1014</v>
      </c>
      <c r="D1684" s="191">
        <v>0</v>
      </c>
      <c r="E1684" s="191">
        <v>16551089</v>
      </c>
      <c r="F1684" s="191">
        <v>16551089</v>
      </c>
    </row>
    <row r="1685" spans="3:6">
      <c r="C1685" s="212" t="s">
        <v>4032</v>
      </c>
      <c r="D1685" s="191">
        <v>0</v>
      </c>
      <c r="E1685" s="191">
        <v>50000000</v>
      </c>
      <c r="F1685" s="191">
        <v>49999999.530000001</v>
      </c>
    </row>
    <row r="1686" spans="3:6">
      <c r="C1686" s="213" t="s">
        <v>1015</v>
      </c>
      <c r="D1686" s="191">
        <v>0</v>
      </c>
      <c r="E1686" s="191">
        <v>50000000</v>
      </c>
      <c r="F1686" s="191">
        <v>49999999.530000001</v>
      </c>
    </row>
    <row r="1687" spans="3:6">
      <c r="C1687" s="212" t="s">
        <v>4031</v>
      </c>
      <c r="D1687" s="191">
        <v>0</v>
      </c>
      <c r="E1687" s="191">
        <v>525000000</v>
      </c>
      <c r="F1687" s="191">
        <v>525000000</v>
      </c>
    </row>
    <row r="1688" spans="3:6">
      <c r="C1688" s="213" t="s">
        <v>1020</v>
      </c>
      <c r="D1688" s="191">
        <v>0</v>
      </c>
      <c r="E1688" s="191">
        <v>525000000</v>
      </c>
      <c r="F1688" s="191">
        <v>525000000</v>
      </c>
    </row>
    <row r="1689" spans="3:6">
      <c r="C1689" s="210" t="s">
        <v>416</v>
      </c>
      <c r="D1689" s="191">
        <v>3593877316</v>
      </c>
      <c r="E1689" s="191">
        <v>4658637743.0099993</v>
      </c>
      <c r="F1689" s="191">
        <v>3540371364.7399998</v>
      </c>
    </row>
    <row r="1690" spans="3:6">
      <c r="C1690" s="211" t="s">
        <v>280</v>
      </c>
      <c r="D1690" s="199">
        <v>1929628337</v>
      </c>
      <c r="E1690" s="199">
        <v>2763041432.7899995</v>
      </c>
      <c r="F1690" s="199">
        <v>2294705388.1599994</v>
      </c>
    </row>
    <row r="1691" spans="3:6">
      <c r="C1691" s="212" t="s">
        <v>2703</v>
      </c>
      <c r="D1691" s="191">
        <v>4628889</v>
      </c>
      <c r="E1691" s="191">
        <v>2306277.9500000002</v>
      </c>
      <c r="F1691" s="191">
        <v>876300.54</v>
      </c>
    </row>
    <row r="1692" spans="3:6">
      <c r="C1692" s="213" t="s">
        <v>1277</v>
      </c>
      <c r="D1692" s="191">
        <v>4628889</v>
      </c>
      <c r="E1692" s="191">
        <v>2306277.9500000002</v>
      </c>
      <c r="F1692" s="191">
        <v>876300.54</v>
      </c>
    </row>
    <row r="1693" spans="3:6">
      <c r="C1693" s="212" t="s">
        <v>1278</v>
      </c>
      <c r="D1693" s="191">
        <v>6606206</v>
      </c>
      <c r="E1693" s="191">
        <v>3623660.33</v>
      </c>
      <c r="F1693" s="191">
        <v>1467636.88</v>
      </c>
    </row>
    <row r="1694" spans="3:6">
      <c r="C1694" s="213" t="s">
        <v>1279</v>
      </c>
      <c r="D1694" s="191">
        <v>6606206</v>
      </c>
      <c r="E1694" s="191">
        <v>3623660.33</v>
      </c>
      <c r="F1694" s="191">
        <v>1467636.88</v>
      </c>
    </row>
    <row r="1695" spans="3:6">
      <c r="C1695" s="212" t="s">
        <v>4030</v>
      </c>
      <c r="D1695" s="191">
        <v>12403731</v>
      </c>
      <c r="E1695" s="191">
        <v>4388591.71</v>
      </c>
      <c r="F1695" s="191">
        <v>4388591.5599999996</v>
      </c>
    </row>
    <row r="1696" spans="3:6">
      <c r="C1696" s="213" t="s">
        <v>1280</v>
      </c>
      <c r="D1696" s="191">
        <v>12403731</v>
      </c>
      <c r="E1696" s="191">
        <v>4388591.71</v>
      </c>
      <c r="F1696" s="191">
        <v>4388591.5599999996</v>
      </c>
    </row>
    <row r="1697" spans="3:6">
      <c r="C1697" s="212" t="s">
        <v>417</v>
      </c>
      <c r="D1697" s="191">
        <v>900000000</v>
      </c>
      <c r="E1697" s="191">
        <v>731470000</v>
      </c>
      <c r="F1697" s="191">
        <v>486282786.36000001</v>
      </c>
    </row>
    <row r="1698" spans="3:6">
      <c r="C1698" s="213" t="s">
        <v>753</v>
      </c>
      <c r="D1698" s="191">
        <v>900000000</v>
      </c>
      <c r="E1698" s="191">
        <v>731470000</v>
      </c>
      <c r="F1698" s="191">
        <v>486282786.36000001</v>
      </c>
    </row>
    <row r="1699" spans="3:6">
      <c r="C1699" s="212" t="s">
        <v>4029</v>
      </c>
      <c r="D1699" s="191">
        <v>18000000</v>
      </c>
      <c r="E1699" s="191">
        <v>75924761.719999999</v>
      </c>
      <c r="F1699" s="191">
        <v>43503246.310000002</v>
      </c>
    </row>
    <row r="1700" spans="3:6">
      <c r="C1700" s="213" t="s">
        <v>1021</v>
      </c>
      <c r="D1700" s="191">
        <v>18000000</v>
      </c>
      <c r="E1700" s="191">
        <v>75924761.719999999</v>
      </c>
      <c r="F1700" s="191">
        <v>43503246.310000002</v>
      </c>
    </row>
    <row r="1701" spans="3:6">
      <c r="C1701" s="212" t="s">
        <v>4028</v>
      </c>
      <c r="D1701" s="191">
        <v>4628889</v>
      </c>
      <c r="E1701" s="191">
        <v>1337487.95</v>
      </c>
      <c r="F1701" s="191">
        <v>1337487.46</v>
      </c>
    </row>
    <row r="1702" spans="3:6">
      <c r="C1702" s="213" t="s">
        <v>1281</v>
      </c>
      <c r="D1702" s="191">
        <v>4628889</v>
      </c>
      <c r="E1702" s="191">
        <v>1337487.95</v>
      </c>
      <c r="F1702" s="191">
        <v>1337487.46</v>
      </c>
    </row>
    <row r="1703" spans="3:6">
      <c r="C1703" s="212" t="s">
        <v>418</v>
      </c>
      <c r="D1703" s="191">
        <v>7085308</v>
      </c>
      <c r="E1703" s="191">
        <v>0</v>
      </c>
      <c r="F1703" s="191">
        <v>0</v>
      </c>
    </row>
    <row r="1704" spans="3:6">
      <c r="C1704" s="213" t="s">
        <v>754</v>
      </c>
      <c r="D1704" s="191">
        <v>7085308</v>
      </c>
      <c r="E1704" s="191">
        <v>0</v>
      </c>
      <c r="F1704" s="191">
        <v>0</v>
      </c>
    </row>
    <row r="1705" spans="3:6">
      <c r="C1705" s="212" t="s">
        <v>1282</v>
      </c>
      <c r="D1705" s="191">
        <v>6606206</v>
      </c>
      <c r="E1705" s="191">
        <v>0.83</v>
      </c>
      <c r="F1705" s="191">
        <v>0</v>
      </c>
    </row>
    <row r="1706" spans="3:6">
      <c r="C1706" s="213" t="s">
        <v>1283</v>
      </c>
      <c r="D1706" s="191">
        <v>6606206</v>
      </c>
      <c r="E1706" s="191">
        <v>0.83</v>
      </c>
      <c r="F1706" s="191">
        <v>0</v>
      </c>
    </row>
    <row r="1707" spans="3:6">
      <c r="C1707" s="212" t="s">
        <v>1284</v>
      </c>
      <c r="D1707" s="191">
        <v>4628889</v>
      </c>
      <c r="E1707" s="191">
        <v>0</v>
      </c>
      <c r="F1707" s="191">
        <v>0</v>
      </c>
    </row>
    <row r="1708" spans="3:6">
      <c r="C1708" s="213" t="s">
        <v>1285</v>
      </c>
      <c r="D1708" s="191">
        <v>4628889</v>
      </c>
      <c r="E1708" s="191">
        <v>0</v>
      </c>
      <c r="F1708" s="191">
        <v>0</v>
      </c>
    </row>
    <row r="1709" spans="3:6">
      <c r="C1709" s="212" t="s">
        <v>1286</v>
      </c>
      <c r="D1709" s="191">
        <v>4628889</v>
      </c>
      <c r="E1709" s="191">
        <v>1329847.95</v>
      </c>
      <c r="F1709" s="191">
        <v>1329841.5900000001</v>
      </c>
    </row>
    <row r="1710" spans="3:6">
      <c r="C1710" s="213" t="s">
        <v>1287</v>
      </c>
      <c r="D1710" s="191">
        <v>4628889</v>
      </c>
      <c r="E1710" s="191">
        <v>1329847.95</v>
      </c>
      <c r="F1710" s="191">
        <v>1329841.5900000001</v>
      </c>
    </row>
    <row r="1711" spans="3:6">
      <c r="C1711" s="212" t="s">
        <v>1288</v>
      </c>
      <c r="D1711" s="191">
        <v>11116179</v>
      </c>
      <c r="E1711" s="191">
        <v>4686250.5199999996</v>
      </c>
      <c r="F1711" s="191">
        <v>4686249.1500000004</v>
      </c>
    </row>
    <row r="1712" spans="3:6">
      <c r="C1712" s="213" t="s">
        <v>1289</v>
      </c>
      <c r="D1712" s="191">
        <v>11116179</v>
      </c>
      <c r="E1712" s="191">
        <v>4686250.5199999996</v>
      </c>
      <c r="F1712" s="191">
        <v>4686249.1500000004</v>
      </c>
    </row>
    <row r="1713" spans="3:6">
      <c r="C1713" s="212" t="s">
        <v>1051</v>
      </c>
      <c r="D1713" s="191">
        <v>11969498</v>
      </c>
      <c r="E1713" s="191">
        <v>4534274</v>
      </c>
      <c r="F1713" s="191">
        <v>0</v>
      </c>
    </row>
    <row r="1714" spans="3:6">
      <c r="C1714" s="213" t="s">
        <v>1052</v>
      </c>
      <c r="D1714" s="191">
        <v>11969498</v>
      </c>
      <c r="E1714" s="191">
        <v>4534274</v>
      </c>
      <c r="F1714" s="191">
        <v>0</v>
      </c>
    </row>
    <row r="1715" spans="3:6">
      <c r="C1715" s="212" t="s">
        <v>4027</v>
      </c>
      <c r="D1715" s="191">
        <v>0</v>
      </c>
      <c r="E1715" s="191">
        <v>47570829.479999997</v>
      </c>
      <c r="F1715" s="191">
        <v>18071084.129999999</v>
      </c>
    </row>
    <row r="1716" spans="3:6">
      <c r="C1716" s="213" t="s">
        <v>3687</v>
      </c>
      <c r="D1716" s="191">
        <v>0</v>
      </c>
      <c r="E1716" s="191">
        <v>47570829.479999997</v>
      </c>
      <c r="F1716" s="191">
        <v>18071084.129999999</v>
      </c>
    </row>
    <row r="1717" spans="3:6">
      <c r="C1717" s="212" t="s">
        <v>2704</v>
      </c>
      <c r="D1717" s="191">
        <v>70119667</v>
      </c>
      <c r="E1717" s="191">
        <v>70134553.620000005</v>
      </c>
      <c r="F1717" s="191">
        <v>70134553.109999999</v>
      </c>
    </row>
    <row r="1718" spans="3:6">
      <c r="C1718" s="213" t="s">
        <v>2623</v>
      </c>
      <c r="D1718" s="191">
        <v>70119667</v>
      </c>
      <c r="E1718" s="191">
        <v>70134553.620000005</v>
      </c>
      <c r="F1718" s="191">
        <v>70134553.109999999</v>
      </c>
    </row>
    <row r="1719" spans="3:6">
      <c r="C1719" s="212" t="s">
        <v>3160</v>
      </c>
      <c r="D1719" s="191">
        <v>0</v>
      </c>
      <c r="E1719" s="191">
        <v>58514244.630000003</v>
      </c>
      <c r="F1719" s="191">
        <v>54087222.609999999</v>
      </c>
    </row>
    <row r="1720" spans="3:6">
      <c r="C1720" s="213" t="s">
        <v>3161</v>
      </c>
      <c r="D1720" s="191">
        <v>0</v>
      </c>
      <c r="E1720" s="191">
        <v>58514244.630000003</v>
      </c>
      <c r="F1720" s="191">
        <v>54087222.609999999</v>
      </c>
    </row>
    <row r="1721" spans="3:6">
      <c r="C1721" s="212" t="s">
        <v>4262</v>
      </c>
      <c r="D1721" s="191">
        <v>0</v>
      </c>
      <c r="E1721" s="191">
        <v>74800000</v>
      </c>
      <c r="F1721" s="191">
        <v>65277378.689999998</v>
      </c>
    </row>
    <row r="1722" spans="3:6">
      <c r="C1722" s="213" t="s">
        <v>4261</v>
      </c>
      <c r="D1722" s="191">
        <v>0</v>
      </c>
      <c r="E1722" s="191">
        <v>74800000</v>
      </c>
      <c r="F1722" s="191">
        <v>65277378.689999998</v>
      </c>
    </row>
    <row r="1723" spans="3:6">
      <c r="C1723" s="212" t="s">
        <v>419</v>
      </c>
      <c r="D1723" s="191">
        <v>7039971</v>
      </c>
      <c r="E1723" s="191">
        <v>4386287</v>
      </c>
      <c r="F1723" s="191">
        <v>4386281.68</v>
      </c>
    </row>
    <row r="1724" spans="3:6">
      <c r="C1724" s="213" t="s">
        <v>755</v>
      </c>
      <c r="D1724" s="191">
        <v>7039971</v>
      </c>
      <c r="E1724" s="191">
        <v>4386287</v>
      </c>
      <c r="F1724" s="191">
        <v>4386281.68</v>
      </c>
    </row>
    <row r="1725" spans="3:6">
      <c r="C1725" s="212" t="s">
        <v>3272</v>
      </c>
      <c r="D1725" s="191">
        <v>0</v>
      </c>
      <c r="E1725" s="191">
        <v>3040572.54</v>
      </c>
      <c r="F1725" s="191">
        <v>3040572.18</v>
      </c>
    </row>
    <row r="1726" spans="3:6">
      <c r="C1726" s="213" t="s">
        <v>3271</v>
      </c>
      <c r="D1726" s="191">
        <v>0</v>
      </c>
      <c r="E1726" s="191">
        <v>3040572.54</v>
      </c>
      <c r="F1726" s="191">
        <v>3040572.18</v>
      </c>
    </row>
    <row r="1727" spans="3:6">
      <c r="C1727" s="212" t="s">
        <v>420</v>
      </c>
      <c r="D1727" s="191">
        <v>524841948</v>
      </c>
      <c r="E1727" s="191">
        <v>745906734.76999998</v>
      </c>
      <c r="F1727" s="191">
        <v>695319952.3499999</v>
      </c>
    </row>
    <row r="1728" spans="3:6">
      <c r="C1728" s="213" t="s">
        <v>756</v>
      </c>
      <c r="D1728" s="191">
        <v>524841948</v>
      </c>
      <c r="E1728" s="191">
        <v>745906734.76999998</v>
      </c>
      <c r="F1728" s="191">
        <v>695319952.3499999</v>
      </c>
    </row>
    <row r="1729" spans="3:6">
      <c r="C1729" s="212" t="s">
        <v>3686</v>
      </c>
      <c r="D1729" s="191">
        <v>0</v>
      </c>
      <c r="E1729" s="191">
        <v>178500000</v>
      </c>
      <c r="F1729" s="191">
        <v>142541216.96000001</v>
      </c>
    </row>
    <row r="1730" spans="3:6">
      <c r="C1730" s="213" t="s">
        <v>3685</v>
      </c>
      <c r="D1730" s="191">
        <v>0</v>
      </c>
      <c r="E1730" s="191">
        <v>178500000</v>
      </c>
      <c r="F1730" s="191">
        <v>142541216.96000001</v>
      </c>
    </row>
    <row r="1731" spans="3:6">
      <c r="C1731" s="212" t="s">
        <v>2192</v>
      </c>
      <c r="D1731" s="191">
        <v>4802120</v>
      </c>
      <c r="E1731" s="191">
        <v>1214550.1299999999</v>
      </c>
      <c r="F1731" s="191">
        <v>1214530.03</v>
      </c>
    </row>
    <row r="1732" spans="3:6">
      <c r="C1732" s="213" t="s">
        <v>2193</v>
      </c>
      <c r="D1732" s="191">
        <v>4802120</v>
      </c>
      <c r="E1732" s="191">
        <v>1214550.1299999999</v>
      </c>
      <c r="F1732" s="191">
        <v>1214530.03</v>
      </c>
    </row>
    <row r="1733" spans="3:6">
      <c r="C1733" s="212" t="s">
        <v>2194</v>
      </c>
      <c r="D1733" s="191">
        <v>11289410</v>
      </c>
      <c r="E1733" s="191">
        <v>2685181.61</v>
      </c>
      <c r="F1733" s="191">
        <v>2685181.52</v>
      </c>
    </row>
    <row r="1734" spans="3:6">
      <c r="C1734" s="213" t="s">
        <v>2195</v>
      </c>
      <c r="D1734" s="191">
        <v>11289410</v>
      </c>
      <c r="E1734" s="191">
        <v>2685181.61</v>
      </c>
      <c r="F1734" s="191">
        <v>2685181.52</v>
      </c>
    </row>
    <row r="1735" spans="3:6">
      <c r="C1735" s="212" t="s">
        <v>2196</v>
      </c>
      <c r="D1735" s="191">
        <v>6779437</v>
      </c>
      <c r="E1735" s="191">
        <v>1711705.85</v>
      </c>
      <c r="F1735" s="191">
        <v>1711655.57</v>
      </c>
    </row>
    <row r="1736" spans="3:6">
      <c r="C1736" s="213" t="s">
        <v>2197</v>
      </c>
      <c r="D1736" s="191">
        <v>6779437</v>
      </c>
      <c r="E1736" s="191">
        <v>1711705.85</v>
      </c>
      <c r="F1736" s="191">
        <v>1711655.57</v>
      </c>
    </row>
    <row r="1737" spans="3:6">
      <c r="C1737" s="212" t="s">
        <v>2198</v>
      </c>
      <c r="D1737" s="191">
        <v>6779437</v>
      </c>
      <c r="E1737" s="191">
        <v>1711705.85</v>
      </c>
      <c r="F1737" s="191">
        <v>1711655.57</v>
      </c>
    </row>
    <row r="1738" spans="3:6">
      <c r="C1738" s="213" t="s">
        <v>2199</v>
      </c>
      <c r="D1738" s="191">
        <v>6779437</v>
      </c>
      <c r="E1738" s="191">
        <v>1711705.85</v>
      </c>
      <c r="F1738" s="191">
        <v>1711655.57</v>
      </c>
    </row>
    <row r="1739" spans="3:6">
      <c r="C1739" s="212" t="s">
        <v>2705</v>
      </c>
      <c r="D1739" s="191">
        <v>4802120</v>
      </c>
      <c r="E1739" s="191">
        <v>1214550.1100000001</v>
      </c>
      <c r="F1739" s="191">
        <v>1214530.02</v>
      </c>
    </row>
    <row r="1740" spans="3:6">
      <c r="C1740" s="213" t="s">
        <v>2200</v>
      </c>
      <c r="D1740" s="191">
        <v>4802120</v>
      </c>
      <c r="E1740" s="191">
        <v>1214550.1100000001</v>
      </c>
      <c r="F1740" s="191">
        <v>1214530.02</v>
      </c>
    </row>
    <row r="1741" spans="3:6">
      <c r="C1741" s="212" t="s">
        <v>4026</v>
      </c>
      <c r="D1741" s="191">
        <v>0</v>
      </c>
      <c r="E1741" s="191">
        <v>9403943</v>
      </c>
      <c r="F1741" s="191">
        <v>9403937.9399999995</v>
      </c>
    </row>
    <row r="1742" spans="3:6">
      <c r="C1742" s="213" t="s">
        <v>3162</v>
      </c>
      <c r="D1742" s="191">
        <v>0</v>
      </c>
      <c r="E1742" s="191">
        <v>9403943</v>
      </c>
      <c r="F1742" s="191">
        <v>9403937.9399999995</v>
      </c>
    </row>
    <row r="1743" spans="3:6">
      <c r="C1743" s="212" t="s">
        <v>2201</v>
      </c>
      <c r="D1743" s="191">
        <v>4802120</v>
      </c>
      <c r="E1743" s="191">
        <v>4858650.1100000003</v>
      </c>
      <c r="F1743" s="191">
        <v>1214530.02</v>
      </c>
    </row>
    <row r="1744" spans="3:6">
      <c r="C1744" s="213" t="s">
        <v>2202</v>
      </c>
      <c r="D1744" s="191">
        <v>4802120</v>
      </c>
      <c r="E1744" s="191">
        <v>4858650.1100000003</v>
      </c>
      <c r="F1744" s="191">
        <v>1214530.02</v>
      </c>
    </row>
    <row r="1745" spans="3:6">
      <c r="C1745" s="212" t="s">
        <v>2203</v>
      </c>
      <c r="D1745" s="191">
        <v>6779437</v>
      </c>
      <c r="E1745" s="191">
        <v>1564204</v>
      </c>
      <c r="F1745" s="191">
        <v>1564202.39</v>
      </c>
    </row>
    <row r="1746" spans="3:6">
      <c r="C1746" s="213" t="s">
        <v>2204</v>
      </c>
      <c r="D1746" s="191">
        <v>6779437</v>
      </c>
      <c r="E1746" s="191">
        <v>1564204</v>
      </c>
      <c r="F1746" s="191">
        <v>1564202.39</v>
      </c>
    </row>
    <row r="1747" spans="3:6">
      <c r="C1747" s="212" t="s">
        <v>2205</v>
      </c>
      <c r="D1747" s="191">
        <v>11289410</v>
      </c>
      <c r="E1747" s="191">
        <v>2457298</v>
      </c>
      <c r="F1747" s="191">
        <v>2457296.0099999998</v>
      </c>
    </row>
    <row r="1748" spans="3:6">
      <c r="C1748" s="213" t="s">
        <v>2206</v>
      </c>
      <c r="D1748" s="191">
        <v>11289410</v>
      </c>
      <c r="E1748" s="191">
        <v>2457298</v>
      </c>
      <c r="F1748" s="191">
        <v>2457296.0099999998</v>
      </c>
    </row>
    <row r="1749" spans="3:6">
      <c r="C1749" s="212" t="s">
        <v>2207</v>
      </c>
      <c r="D1749" s="191">
        <v>6779437</v>
      </c>
      <c r="E1749" s="191">
        <v>1564204</v>
      </c>
      <c r="F1749" s="191">
        <v>1564202.38</v>
      </c>
    </row>
    <row r="1750" spans="3:6">
      <c r="C1750" s="213" t="s">
        <v>2208</v>
      </c>
      <c r="D1750" s="191">
        <v>6779437</v>
      </c>
      <c r="E1750" s="191">
        <v>1564204</v>
      </c>
      <c r="F1750" s="191">
        <v>1564202.38</v>
      </c>
    </row>
    <row r="1751" spans="3:6">
      <c r="C1751" s="212" t="s">
        <v>2209</v>
      </c>
      <c r="D1751" s="191">
        <v>4802120</v>
      </c>
      <c r="E1751" s="191">
        <v>1083060</v>
      </c>
      <c r="F1751" s="191">
        <v>1083058.83</v>
      </c>
    </row>
    <row r="1752" spans="3:6">
      <c r="C1752" s="213" t="s">
        <v>2210</v>
      </c>
      <c r="D1752" s="191">
        <v>4802120</v>
      </c>
      <c r="E1752" s="191">
        <v>1083060</v>
      </c>
      <c r="F1752" s="191">
        <v>1083058.83</v>
      </c>
    </row>
    <row r="1753" spans="3:6">
      <c r="C1753" s="212" t="s">
        <v>2211</v>
      </c>
      <c r="D1753" s="191">
        <v>4802120</v>
      </c>
      <c r="E1753" s="191">
        <v>1083060</v>
      </c>
      <c r="F1753" s="191">
        <v>1083058.83</v>
      </c>
    </row>
    <row r="1754" spans="3:6">
      <c r="C1754" s="213" t="s">
        <v>2212</v>
      </c>
      <c r="D1754" s="191">
        <v>4802120</v>
      </c>
      <c r="E1754" s="191">
        <v>1083060</v>
      </c>
      <c r="F1754" s="191">
        <v>1083058.83</v>
      </c>
    </row>
    <row r="1755" spans="3:6">
      <c r="C1755" s="212" t="s">
        <v>2213</v>
      </c>
      <c r="D1755" s="191">
        <v>6779437</v>
      </c>
      <c r="E1755" s="191">
        <v>1525372</v>
      </c>
      <c r="F1755" s="191">
        <v>1525370.51</v>
      </c>
    </row>
    <row r="1756" spans="3:6">
      <c r="C1756" s="213" t="s">
        <v>2214</v>
      </c>
      <c r="D1756" s="191">
        <v>6779437</v>
      </c>
      <c r="E1756" s="191">
        <v>1525372</v>
      </c>
      <c r="F1756" s="191">
        <v>1525370.51</v>
      </c>
    </row>
    <row r="1757" spans="3:6">
      <c r="C1757" s="212" t="s">
        <v>2215</v>
      </c>
      <c r="D1757" s="191">
        <v>6779437</v>
      </c>
      <c r="E1757" s="191">
        <v>1525371</v>
      </c>
      <c r="F1757" s="191">
        <v>1525370.52</v>
      </c>
    </row>
    <row r="1758" spans="3:6">
      <c r="C1758" s="213" t="s">
        <v>2216</v>
      </c>
      <c r="D1758" s="191">
        <v>6779437</v>
      </c>
      <c r="E1758" s="191">
        <v>1525371</v>
      </c>
      <c r="F1758" s="191">
        <v>1525370.52</v>
      </c>
    </row>
    <row r="1759" spans="3:6">
      <c r="C1759" s="212" t="s">
        <v>2217</v>
      </c>
      <c r="D1759" s="191">
        <v>4802120</v>
      </c>
      <c r="E1759" s="191">
        <v>4802120</v>
      </c>
      <c r="F1759" s="191">
        <v>1080476.8500000001</v>
      </c>
    </row>
    <row r="1760" spans="3:6">
      <c r="C1760" s="213" t="s">
        <v>2218</v>
      </c>
      <c r="D1760" s="191">
        <v>4802120</v>
      </c>
      <c r="E1760" s="191">
        <v>4802120</v>
      </c>
      <c r="F1760" s="191">
        <v>1080476.8500000001</v>
      </c>
    </row>
    <row r="1761" spans="3:6">
      <c r="C1761" s="212" t="s">
        <v>4025</v>
      </c>
      <c r="D1761" s="191">
        <v>11289410</v>
      </c>
      <c r="E1761" s="191">
        <v>34132916.469999999</v>
      </c>
      <c r="F1761" s="191">
        <v>2540116.08</v>
      </c>
    </row>
    <row r="1762" spans="3:6">
      <c r="C1762" s="213" t="s">
        <v>3684</v>
      </c>
      <c r="D1762" s="191">
        <v>0</v>
      </c>
      <c r="E1762" s="191">
        <v>23872451.469999999</v>
      </c>
      <c r="F1762" s="191">
        <v>0</v>
      </c>
    </row>
    <row r="1763" spans="3:6">
      <c r="C1763" s="213" t="s">
        <v>2219</v>
      </c>
      <c r="D1763" s="191">
        <v>11289410</v>
      </c>
      <c r="E1763" s="191">
        <v>10260465</v>
      </c>
      <c r="F1763" s="191">
        <v>2540116.08</v>
      </c>
    </row>
    <row r="1764" spans="3:6">
      <c r="C1764" s="212" t="s">
        <v>2220</v>
      </c>
      <c r="D1764" s="191">
        <v>6779437</v>
      </c>
      <c r="E1764" s="191">
        <v>6779437</v>
      </c>
      <c r="F1764" s="191">
        <v>1525370.52</v>
      </c>
    </row>
    <row r="1765" spans="3:6">
      <c r="C1765" s="213" t="s">
        <v>2221</v>
      </c>
      <c r="D1765" s="191">
        <v>6779437</v>
      </c>
      <c r="E1765" s="191">
        <v>6779437</v>
      </c>
      <c r="F1765" s="191">
        <v>1525370.52</v>
      </c>
    </row>
    <row r="1766" spans="3:6">
      <c r="C1766" s="212" t="s">
        <v>4024</v>
      </c>
      <c r="D1766" s="191">
        <v>6779437</v>
      </c>
      <c r="E1766" s="191">
        <v>4001716.54</v>
      </c>
      <c r="F1766" s="191">
        <v>4001716.1</v>
      </c>
    </row>
    <row r="1767" spans="3:6">
      <c r="C1767" s="213" t="s">
        <v>2222</v>
      </c>
      <c r="D1767" s="191">
        <v>6779437</v>
      </c>
      <c r="E1767" s="191">
        <v>4001716.54</v>
      </c>
      <c r="F1767" s="191">
        <v>4001716.1</v>
      </c>
    </row>
    <row r="1768" spans="3:6">
      <c r="C1768" s="212" t="s">
        <v>421</v>
      </c>
      <c r="D1768" s="191">
        <v>9569688</v>
      </c>
      <c r="E1768" s="191">
        <v>24459953.170000002</v>
      </c>
      <c r="F1768" s="191">
        <v>21952300.879999999</v>
      </c>
    </row>
    <row r="1769" spans="3:6">
      <c r="C1769" s="213" t="s">
        <v>757</v>
      </c>
      <c r="D1769" s="191">
        <v>9569688</v>
      </c>
      <c r="E1769" s="191">
        <v>24459953.170000002</v>
      </c>
      <c r="F1769" s="191">
        <v>21952300.879999999</v>
      </c>
    </row>
    <row r="1770" spans="3:6">
      <c r="C1770" s="212" t="s">
        <v>2223</v>
      </c>
      <c r="D1770" s="191">
        <v>6779437</v>
      </c>
      <c r="E1770" s="191">
        <v>6001716.54</v>
      </c>
      <c r="F1770" s="191">
        <v>4001716.09</v>
      </c>
    </row>
    <row r="1771" spans="3:6">
      <c r="C1771" s="213" t="s">
        <v>2224</v>
      </c>
      <c r="D1771" s="191">
        <v>6779437</v>
      </c>
      <c r="E1771" s="191">
        <v>6001716.54</v>
      </c>
      <c r="F1771" s="191">
        <v>4001716.09</v>
      </c>
    </row>
    <row r="1772" spans="3:6">
      <c r="C1772" s="212" t="s">
        <v>2225</v>
      </c>
      <c r="D1772" s="191">
        <v>6779437</v>
      </c>
      <c r="E1772" s="191">
        <v>6991349.5999999996</v>
      </c>
      <c r="F1772" s="191">
        <v>4001716.09</v>
      </c>
    </row>
    <row r="1773" spans="3:6">
      <c r="C1773" s="213" t="s">
        <v>2226</v>
      </c>
      <c r="D1773" s="191">
        <v>6779437</v>
      </c>
      <c r="E1773" s="191">
        <v>6991349.5999999996</v>
      </c>
      <c r="F1773" s="191">
        <v>4001716.09</v>
      </c>
    </row>
    <row r="1774" spans="3:6">
      <c r="C1774" s="212" t="s">
        <v>2946</v>
      </c>
      <c r="D1774" s="191">
        <v>0</v>
      </c>
      <c r="E1774" s="191">
        <v>300000000</v>
      </c>
      <c r="F1774" s="191">
        <v>300000000</v>
      </c>
    </row>
    <row r="1775" spans="3:6">
      <c r="C1775" s="213" t="s">
        <v>4210</v>
      </c>
      <c r="D1775" s="191">
        <v>0</v>
      </c>
      <c r="E1775" s="191">
        <v>300000000</v>
      </c>
      <c r="F1775" s="191">
        <v>300000000</v>
      </c>
    </row>
    <row r="1776" spans="3:6">
      <c r="C1776" s="212" t="s">
        <v>3501</v>
      </c>
      <c r="D1776" s="191">
        <v>0</v>
      </c>
      <c r="E1776" s="191">
        <v>0</v>
      </c>
      <c r="F1776" s="191">
        <v>0</v>
      </c>
    </row>
    <row r="1777" spans="3:6">
      <c r="C1777" s="213" t="s">
        <v>3500</v>
      </c>
      <c r="D1777" s="191">
        <v>0</v>
      </c>
      <c r="E1777" s="191">
        <v>0</v>
      </c>
      <c r="F1777" s="191">
        <v>0</v>
      </c>
    </row>
    <row r="1778" spans="3:6">
      <c r="C1778" s="212" t="s">
        <v>3499</v>
      </c>
      <c r="D1778" s="191">
        <v>0</v>
      </c>
      <c r="E1778" s="191">
        <v>0</v>
      </c>
      <c r="F1778" s="191">
        <v>0</v>
      </c>
    </row>
    <row r="1779" spans="3:6">
      <c r="C1779" s="213" t="s">
        <v>3498</v>
      </c>
      <c r="D1779" s="191">
        <v>0</v>
      </c>
      <c r="E1779" s="191">
        <v>0</v>
      </c>
      <c r="F1779" s="191">
        <v>0</v>
      </c>
    </row>
    <row r="1780" spans="3:6">
      <c r="C1780" s="212" t="s">
        <v>3497</v>
      </c>
      <c r="D1780" s="191">
        <v>0</v>
      </c>
      <c r="E1780" s="191">
        <v>0</v>
      </c>
      <c r="F1780" s="191">
        <v>0</v>
      </c>
    </row>
    <row r="1781" spans="3:6">
      <c r="C1781" s="213" t="s">
        <v>3496</v>
      </c>
      <c r="D1781" s="191">
        <v>0</v>
      </c>
      <c r="E1781" s="191">
        <v>0</v>
      </c>
      <c r="F1781" s="191">
        <v>0</v>
      </c>
    </row>
    <row r="1782" spans="3:6">
      <c r="C1782" s="212" t="s">
        <v>3495</v>
      </c>
      <c r="D1782" s="191">
        <v>0</v>
      </c>
      <c r="E1782" s="191">
        <v>0</v>
      </c>
      <c r="F1782" s="191">
        <v>0</v>
      </c>
    </row>
    <row r="1783" spans="3:6">
      <c r="C1783" s="213" t="s">
        <v>3494</v>
      </c>
      <c r="D1783" s="191">
        <v>0</v>
      </c>
      <c r="E1783" s="191">
        <v>0</v>
      </c>
      <c r="F1783" s="191">
        <v>0</v>
      </c>
    </row>
    <row r="1784" spans="3:6">
      <c r="C1784" s="212" t="s">
        <v>3493</v>
      </c>
      <c r="D1784" s="191">
        <v>0</v>
      </c>
      <c r="E1784" s="191">
        <v>0</v>
      </c>
      <c r="F1784" s="191">
        <v>0</v>
      </c>
    </row>
    <row r="1785" spans="3:6">
      <c r="C1785" s="213" t="s">
        <v>3492</v>
      </c>
      <c r="D1785" s="191">
        <v>0</v>
      </c>
      <c r="E1785" s="191">
        <v>0</v>
      </c>
      <c r="F1785" s="191">
        <v>0</v>
      </c>
    </row>
    <row r="1786" spans="3:6">
      <c r="C1786" s="212" t="s">
        <v>4023</v>
      </c>
      <c r="D1786" s="191">
        <v>0</v>
      </c>
      <c r="E1786" s="191">
        <v>0</v>
      </c>
      <c r="F1786" s="191">
        <v>0</v>
      </c>
    </row>
    <row r="1787" spans="3:6">
      <c r="C1787" s="213" t="s">
        <v>3491</v>
      </c>
      <c r="D1787" s="191">
        <v>0</v>
      </c>
      <c r="E1787" s="191">
        <v>0</v>
      </c>
      <c r="F1787" s="191">
        <v>0</v>
      </c>
    </row>
    <row r="1788" spans="3:6">
      <c r="C1788" s="212" t="s">
        <v>1079</v>
      </c>
      <c r="D1788" s="191">
        <v>26873283</v>
      </c>
      <c r="E1788" s="191">
        <v>8061985</v>
      </c>
      <c r="F1788" s="191">
        <v>8054436.7999999998</v>
      </c>
    </row>
    <row r="1789" spans="3:6">
      <c r="C1789" s="213" t="s">
        <v>1080</v>
      </c>
      <c r="D1789" s="191">
        <v>26873283</v>
      </c>
      <c r="E1789" s="191">
        <v>8061985</v>
      </c>
      <c r="F1789" s="191">
        <v>8054436.7999999998</v>
      </c>
    </row>
    <row r="1790" spans="3:6">
      <c r="C1790" s="212" t="s">
        <v>4022</v>
      </c>
      <c r="D1790" s="191">
        <v>0</v>
      </c>
      <c r="E1790" s="191">
        <v>0</v>
      </c>
      <c r="F1790" s="191">
        <v>0</v>
      </c>
    </row>
    <row r="1791" spans="3:6">
      <c r="C1791" s="213" t="s">
        <v>3490</v>
      </c>
      <c r="D1791" s="191">
        <v>0</v>
      </c>
      <c r="E1791" s="191">
        <v>0</v>
      </c>
      <c r="F1791" s="191">
        <v>0</v>
      </c>
    </row>
    <row r="1792" spans="3:6">
      <c r="C1792" s="212" t="s">
        <v>2624</v>
      </c>
      <c r="D1792" s="191">
        <v>121315508</v>
      </c>
      <c r="E1792" s="191">
        <v>81310852.090000004</v>
      </c>
      <c r="F1792" s="191">
        <v>80863516.310000002</v>
      </c>
    </row>
    <row r="1793" spans="3:6">
      <c r="C1793" s="213" t="s">
        <v>2625</v>
      </c>
      <c r="D1793" s="191">
        <v>121315508</v>
      </c>
      <c r="E1793" s="191">
        <v>81310852.090000004</v>
      </c>
      <c r="F1793" s="191">
        <v>80863516.310000002</v>
      </c>
    </row>
    <row r="1794" spans="3:6">
      <c r="C1794" s="212" t="s">
        <v>3489</v>
      </c>
      <c r="D1794" s="191">
        <v>0</v>
      </c>
      <c r="E1794" s="191">
        <v>0</v>
      </c>
      <c r="F1794" s="191">
        <v>0</v>
      </c>
    </row>
    <row r="1795" spans="3:6">
      <c r="C1795" s="213" t="s">
        <v>3488</v>
      </c>
      <c r="D1795" s="191">
        <v>0</v>
      </c>
      <c r="E1795" s="191">
        <v>0</v>
      </c>
      <c r="F1795" s="191">
        <v>0</v>
      </c>
    </row>
    <row r="1796" spans="3:6">
      <c r="C1796" s="212" t="s">
        <v>3487</v>
      </c>
      <c r="D1796" s="191">
        <v>0</v>
      </c>
      <c r="E1796" s="191">
        <v>0</v>
      </c>
      <c r="F1796" s="191">
        <v>0</v>
      </c>
    </row>
    <row r="1797" spans="3:6">
      <c r="C1797" s="213" t="s">
        <v>3486</v>
      </c>
      <c r="D1797" s="191">
        <v>0</v>
      </c>
      <c r="E1797" s="191">
        <v>0</v>
      </c>
      <c r="F1797" s="191">
        <v>0</v>
      </c>
    </row>
    <row r="1798" spans="3:6">
      <c r="C1798" s="212" t="s">
        <v>3485</v>
      </c>
      <c r="D1798" s="191">
        <v>0</v>
      </c>
      <c r="E1798" s="191">
        <v>0</v>
      </c>
      <c r="F1798" s="191">
        <v>0</v>
      </c>
    </row>
    <row r="1799" spans="3:6">
      <c r="C1799" s="213" t="s">
        <v>3484</v>
      </c>
      <c r="D1799" s="191">
        <v>0</v>
      </c>
      <c r="E1799" s="191">
        <v>0</v>
      </c>
      <c r="F1799" s="191">
        <v>0</v>
      </c>
    </row>
    <row r="1800" spans="3:6">
      <c r="C1800" s="212" t="s">
        <v>3483</v>
      </c>
      <c r="D1800" s="191">
        <v>0</v>
      </c>
      <c r="E1800" s="191">
        <v>0</v>
      </c>
      <c r="F1800" s="191">
        <v>0</v>
      </c>
    </row>
    <row r="1801" spans="3:6">
      <c r="C1801" s="213" t="s">
        <v>3482</v>
      </c>
      <c r="D1801" s="191">
        <v>0</v>
      </c>
      <c r="E1801" s="191">
        <v>0</v>
      </c>
      <c r="F1801" s="191">
        <v>0</v>
      </c>
    </row>
    <row r="1802" spans="3:6">
      <c r="C1802" s="212" t="s">
        <v>3481</v>
      </c>
      <c r="D1802" s="191">
        <v>0</v>
      </c>
      <c r="E1802" s="191">
        <v>0</v>
      </c>
      <c r="F1802" s="191">
        <v>0</v>
      </c>
    </row>
    <row r="1803" spans="3:6">
      <c r="C1803" s="213" t="s">
        <v>3480</v>
      </c>
      <c r="D1803" s="191">
        <v>0</v>
      </c>
      <c r="E1803" s="191">
        <v>0</v>
      </c>
      <c r="F1803" s="191">
        <v>0</v>
      </c>
    </row>
    <row r="1804" spans="3:6">
      <c r="C1804" s="212" t="s">
        <v>4021</v>
      </c>
      <c r="D1804" s="191">
        <v>0</v>
      </c>
      <c r="E1804" s="191">
        <v>0</v>
      </c>
      <c r="F1804" s="191">
        <v>0</v>
      </c>
    </row>
    <row r="1805" spans="3:6">
      <c r="C1805" s="213" t="s">
        <v>3479</v>
      </c>
      <c r="D1805" s="191">
        <v>0</v>
      </c>
      <c r="E1805" s="191">
        <v>0</v>
      </c>
      <c r="F1805" s="191">
        <v>0</v>
      </c>
    </row>
    <row r="1806" spans="3:6">
      <c r="C1806" s="212" t="s">
        <v>2760</v>
      </c>
      <c r="D1806" s="191">
        <v>19287044</v>
      </c>
      <c r="E1806" s="191">
        <v>6936909</v>
      </c>
      <c r="F1806" s="191">
        <v>6936907</v>
      </c>
    </row>
    <row r="1807" spans="3:6">
      <c r="C1807" s="213" t="s">
        <v>2761</v>
      </c>
      <c r="D1807" s="191">
        <v>19287044</v>
      </c>
      <c r="E1807" s="191">
        <v>6936909</v>
      </c>
      <c r="F1807" s="191">
        <v>6936907</v>
      </c>
    </row>
    <row r="1808" spans="3:6">
      <c r="C1808" s="212" t="s">
        <v>4020</v>
      </c>
      <c r="D1808" s="191">
        <v>0</v>
      </c>
      <c r="E1808" s="191">
        <v>0</v>
      </c>
      <c r="F1808" s="191">
        <v>0</v>
      </c>
    </row>
    <row r="1809" spans="3:6">
      <c r="C1809" s="213" t="s">
        <v>3478</v>
      </c>
      <c r="D1809" s="191">
        <v>0</v>
      </c>
      <c r="E1809" s="191">
        <v>0</v>
      </c>
      <c r="F1809" s="191">
        <v>0</v>
      </c>
    </row>
    <row r="1810" spans="3:6">
      <c r="C1810" s="212" t="s">
        <v>3113</v>
      </c>
      <c r="D1810" s="191">
        <v>0</v>
      </c>
      <c r="E1810" s="191">
        <v>231236956.62</v>
      </c>
      <c r="F1810" s="191">
        <v>231236955.62</v>
      </c>
    </row>
    <row r="1811" spans="3:6">
      <c r="C1811" s="213" t="s">
        <v>3114</v>
      </c>
      <c r="D1811" s="191">
        <v>0</v>
      </c>
      <c r="E1811" s="191">
        <v>231236956.62</v>
      </c>
      <c r="F1811" s="191">
        <v>231236955.62</v>
      </c>
    </row>
    <row r="1812" spans="3:6">
      <c r="C1812" s="212" t="s">
        <v>3477</v>
      </c>
      <c r="D1812" s="191">
        <v>0</v>
      </c>
      <c r="E1812" s="191">
        <v>0</v>
      </c>
      <c r="F1812" s="191">
        <v>0</v>
      </c>
    </row>
    <row r="1813" spans="3:6">
      <c r="C1813" s="213" t="s">
        <v>3476</v>
      </c>
      <c r="D1813" s="191">
        <v>0</v>
      </c>
      <c r="E1813" s="191">
        <v>0</v>
      </c>
      <c r="F1813" s="191">
        <v>0</v>
      </c>
    </row>
    <row r="1814" spans="3:6">
      <c r="C1814" s="212" t="s">
        <v>3475</v>
      </c>
      <c r="D1814" s="191">
        <v>0</v>
      </c>
      <c r="E1814" s="191">
        <v>0</v>
      </c>
      <c r="F1814" s="191">
        <v>0</v>
      </c>
    </row>
    <row r="1815" spans="3:6">
      <c r="C1815" s="213" t="s">
        <v>3474</v>
      </c>
      <c r="D1815" s="191">
        <v>0</v>
      </c>
      <c r="E1815" s="191">
        <v>0</v>
      </c>
      <c r="F1815" s="191">
        <v>0</v>
      </c>
    </row>
    <row r="1816" spans="3:6">
      <c r="C1816" s="212" t="s">
        <v>3473</v>
      </c>
      <c r="D1816" s="191">
        <v>0</v>
      </c>
      <c r="E1816" s="191">
        <v>0.1</v>
      </c>
      <c r="F1816" s="191">
        <v>0</v>
      </c>
    </row>
    <row r="1817" spans="3:6">
      <c r="C1817" s="213" t="s">
        <v>3472</v>
      </c>
      <c r="D1817" s="191">
        <v>0</v>
      </c>
      <c r="E1817" s="191">
        <v>0.1</v>
      </c>
      <c r="F1817" s="191">
        <v>0</v>
      </c>
    </row>
    <row r="1818" spans="3:6">
      <c r="C1818" s="212" t="s">
        <v>3471</v>
      </c>
      <c r="D1818" s="191">
        <v>0</v>
      </c>
      <c r="E1818" s="191">
        <v>0</v>
      </c>
      <c r="F1818" s="191">
        <v>0</v>
      </c>
    </row>
    <row r="1819" spans="3:6">
      <c r="C1819" s="213" t="s">
        <v>3470</v>
      </c>
      <c r="D1819" s="191">
        <v>0</v>
      </c>
      <c r="E1819" s="191">
        <v>0</v>
      </c>
      <c r="F1819" s="191">
        <v>0</v>
      </c>
    </row>
    <row r="1820" spans="3:6">
      <c r="C1820" s="212" t="s">
        <v>2762</v>
      </c>
      <c r="D1820" s="191">
        <v>9643523</v>
      </c>
      <c r="E1820" s="191">
        <v>2268290</v>
      </c>
      <c r="F1820" s="191">
        <v>1821178.12</v>
      </c>
    </row>
    <row r="1821" spans="3:6">
      <c r="C1821" s="213" t="s">
        <v>2763</v>
      </c>
      <c r="D1821" s="191">
        <v>9643523</v>
      </c>
      <c r="E1821" s="191">
        <v>2268290</v>
      </c>
      <c r="F1821" s="191">
        <v>1821178.12</v>
      </c>
    </row>
    <row r="1822" spans="3:6">
      <c r="C1822" s="212" t="s">
        <v>2626</v>
      </c>
      <c r="D1822" s="191">
        <v>18159701</v>
      </c>
      <c r="E1822" s="191">
        <v>0</v>
      </c>
      <c r="F1822" s="191">
        <v>0</v>
      </c>
    </row>
    <row r="1823" spans="3:6">
      <c r="C1823" s="213" t="s">
        <v>2627</v>
      </c>
      <c r="D1823" s="191">
        <v>18159701</v>
      </c>
      <c r="E1823" s="191">
        <v>0</v>
      </c>
      <c r="F1823" s="191">
        <v>0</v>
      </c>
    </row>
    <row r="1824" spans="3:6">
      <c r="C1824" s="211" t="s">
        <v>282</v>
      </c>
      <c r="D1824" s="199">
        <v>14045132</v>
      </c>
      <c r="E1824" s="199">
        <v>8414692.5</v>
      </c>
      <c r="F1824" s="199">
        <v>8414692.2799999993</v>
      </c>
    </row>
    <row r="1825" spans="3:6">
      <c r="C1825" s="212" t="s">
        <v>4019</v>
      </c>
      <c r="D1825" s="191">
        <v>14045132</v>
      </c>
      <c r="E1825" s="191">
        <v>8414692.5</v>
      </c>
      <c r="F1825" s="191">
        <v>8414692.2799999993</v>
      </c>
    </row>
    <row r="1826" spans="3:6">
      <c r="C1826" s="213" t="s">
        <v>1290</v>
      </c>
      <c r="D1826" s="191">
        <v>14045132</v>
      </c>
      <c r="E1826" s="191">
        <v>8414692.5</v>
      </c>
      <c r="F1826" s="191">
        <v>8414692.2799999993</v>
      </c>
    </row>
    <row r="1827" spans="3:6">
      <c r="C1827" s="211" t="s">
        <v>297</v>
      </c>
      <c r="D1827" s="199">
        <v>204203847</v>
      </c>
      <c r="E1827" s="199">
        <v>119100102.81999999</v>
      </c>
      <c r="F1827" s="199">
        <v>56852716.600000001</v>
      </c>
    </row>
    <row r="1828" spans="3:6">
      <c r="C1828" s="212" t="s">
        <v>3686</v>
      </c>
      <c r="D1828" s="191">
        <v>0</v>
      </c>
      <c r="E1828" s="191">
        <v>62247386.219999999</v>
      </c>
      <c r="F1828" s="191">
        <v>0</v>
      </c>
    </row>
    <row r="1829" spans="3:6">
      <c r="C1829" s="213" t="s">
        <v>3685</v>
      </c>
      <c r="D1829" s="191">
        <v>0</v>
      </c>
      <c r="E1829" s="191">
        <v>62247386.219999999</v>
      </c>
      <c r="F1829" s="191">
        <v>0</v>
      </c>
    </row>
    <row r="1830" spans="3:6">
      <c r="C1830" s="212" t="s">
        <v>2946</v>
      </c>
      <c r="D1830" s="191">
        <v>204203847</v>
      </c>
      <c r="E1830" s="191">
        <v>56852716.600000001</v>
      </c>
      <c r="F1830" s="191">
        <v>56852716.600000001</v>
      </c>
    </row>
    <row r="1831" spans="3:6">
      <c r="C1831" s="213" t="s">
        <v>4210</v>
      </c>
      <c r="D1831" s="191">
        <v>204203847</v>
      </c>
      <c r="E1831" s="191">
        <v>56852716.600000001</v>
      </c>
      <c r="F1831" s="191">
        <v>56852716.600000001</v>
      </c>
    </row>
    <row r="1832" spans="3:6">
      <c r="C1832" s="211" t="s">
        <v>283</v>
      </c>
      <c r="D1832" s="199">
        <v>1446000000</v>
      </c>
      <c r="E1832" s="199">
        <v>1768081514.9000001</v>
      </c>
      <c r="F1832" s="199">
        <v>1180398567.7</v>
      </c>
    </row>
    <row r="1833" spans="3:6">
      <c r="C1833" s="212" t="s">
        <v>4018</v>
      </c>
      <c r="D1833" s="191">
        <v>1446000000</v>
      </c>
      <c r="E1833" s="191">
        <v>1768081514.9000001</v>
      </c>
      <c r="F1833" s="191">
        <v>1180398567.7</v>
      </c>
    </row>
    <row r="1834" spans="3:6">
      <c r="C1834" s="213" t="s">
        <v>752</v>
      </c>
      <c r="D1834" s="191">
        <v>1446000000</v>
      </c>
      <c r="E1834" s="191">
        <v>1768081514.9000001</v>
      </c>
      <c r="F1834" s="191">
        <v>1180398567.7</v>
      </c>
    </row>
    <row r="1835" spans="3:6">
      <c r="C1835" s="210" t="s">
        <v>422</v>
      </c>
      <c r="D1835" s="191">
        <v>211299189</v>
      </c>
      <c r="E1835" s="191">
        <v>1779824717.5099998</v>
      </c>
      <c r="F1835" s="191">
        <v>1458659097.1600001</v>
      </c>
    </row>
    <row r="1836" spans="3:6">
      <c r="C1836" s="211" t="s">
        <v>280</v>
      </c>
      <c r="D1836" s="199">
        <v>208491159</v>
      </c>
      <c r="E1836" s="199">
        <v>1543393888.4199998</v>
      </c>
      <c r="F1836" s="199">
        <v>1454689243.45</v>
      </c>
    </row>
    <row r="1837" spans="3:6">
      <c r="C1837" s="212" t="s">
        <v>3683</v>
      </c>
      <c r="D1837" s="191">
        <v>0</v>
      </c>
      <c r="E1837" s="191">
        <v>64126000</v>
      </c>
      <c r="F1837" s="191">
        <v>1885228.8099999998</v>
      </c>
    </row>
    <row r="1838" spans="3:6">
      <c r="C1838" s="213" t="s">
        <v>3682</v>
      </c>
      <c r="D1838" s="191">
        <v>0</v>
      </c>
      <c r="E1838" s="191">
        <v>64126000</v>
      </c>
      <c r="F1838" s="191">
        <v>1885228.8099999998</v>
      </c>
    </row>
    <row r="1839" spans="3:6">
      <c r="C1839" s="212" t="s">
        <v>423</v>
      </c>
      <c r="D1839" s="191">
        <v>2855017</v>
      </c>
      <c r="E1839" s="191">
        <v>0</v>
      </c>
      <c r="F1839" s="191">
        <v>0</v>
      </c>
    </row>
    <row r="1840" spans="3:6">
      <c r="C1840" s="213" t="s">
        <v>758</v>
      </c>
      <c r="D1840" s="191">
        <v>2855017</v>
      </c>
      <c r="E1840" s="191">
        <v>0</v>
      </c>
      <c r="F1840" s="191">
        <v>0</v>
      </c>
    </row>
    <row r="1841" spans="3:6">
      <c r="C1841" s="212" t="s">
        <v>3115</v>
      </c>
      <c r="D1841" s="191">
        <v>0</v>
      </c>
      <c r="E1841" s="191">
        <v>1332084657.9400001</v>
      </c>
      <c r="F1841" s="191">
        <v>1332084656.9400001</v>
      </c>
    </row>
    <row r="1842" spans="3:6">
      <c r="C1842" s="213" t="s">
        <v>3116</v>
      </c>
      <c r="D1842" s="191">
        <v>0</v>
      </c>
      <c r="E1842" s="191">
        <v>1332084657.9400001</v>
      </c>
      <c r="F1842" s="191">
        <v>1332084656.9400001</v>
      </c>
    </row>
    <row r="1843" spans="3:6">
      <c r="C1843" s="212" t="s">
        <v>1291</v>
      </c>
      <c r="D1843" s="191">
        <v>4628889</v>
      </c>
      <c r="E1843" s="191">
        <v>1.95</v>
      </c>
      <c r="F1843" s="191">
        <v>0</v>
      </c>
    </row>
    <row r="1844" spans="3:6">
      <c r="C1844" s="213" t="s">
        <v>1292</v>
      </c>
      <c r="D1844" s="191">
        <v>4628889</v>
      </c>
      <c r="E1844" s="191">
        <v>1.95</v>
      </c>
      <c r="F1844" s="191">
        <v>0</v>
      </c>
    </row>
    <row r="1845" spans="3:6">
      <c r="C1845" s="212" t="s">
        <v>1293</v>
      </c>
      <c r="D1845" s="191">
        <v>4628889</v>
      </c>
      <c r="E1845" s="191">
        <v>1.95</v>
      </c>
      <c r="F1845" s="191">
        <v>0</v>
      </c>
    </row>
    <row r="1846" spans="3:6">
      <c r="C1846" s="213" t="s">
        <v>1294</v>
      </c>
      <c r="D1846" s="191">
        <v>4628889</v>
      </c>
      <c r="E1846" s="191">
        <v>1.95</v>
      </c>
      <c r="F1846" s="191">
        <v>0</v>
      </c>
    </row>
    <row r="1847" spans="3:6">
      <c r="C1847" s="212" t="s">
        <v>1295</v>
      </c>
      <c r="D1847" s="191">
        <v>6606206</v>
      </c>
      <c r="E1847" s="191">
        <v>1</v>
      </c>
      <c r="F1847" s="191">
        <v>0</v>
      </c>
    </row>
    <row r="1848" spans="3:6">
      <c r="C1848" s="213" t="s">
        <v>1296</v>
      </c>
      <c r="D1848" s="191">
        <v>6606206</v>
      </c>
      <c r="E1848" s="191">
        <v>1</v>
      </c>
      <c r="F1848" s="191">
        <v>0</v>
      </c>
    </row>
    <row r="1849" spans="3:6">
      <c r="C1849" s="212" t="s">
        <v>424</v>
      </c>
      <c r="D1849" s="191">
        <v>1581666</v>
      </c>
      <c r="E1849" s="191">
        <v>2781665.05</v>
      </c>
      <c r="F1849" s="191">
        <v>1200000</v>
      </c>
    </row>
    <row r="1850" spans="3:6">
      <c r="C1850" s="213" t="s">
        <v>759</v>
      </c>
      <c r="D1850" s="191">
        <v>1581666</v>
      </c>
      <c r="E1850" s="191">
        <v>2781665.05</v>
      </c>
      <c r="F1850" s="191">
        <v>1200000</v>
      </c>
    </row>
    <row r="1851" spans="3:6">
      <c r="C1851" s="212" t="s">
        <v>425</v>
      </c>
      <c r="D1851" s="191">
        <v>2400000</v>
      </c>
      <c r="E1851" s="191">
        <v>23914778.09</v>
      </c>
      <c r="F1851" s="191">
        <v>15041578.41</v>
      </c>
    </row>
    <row r="1852" spans="3:6">
      <c r="C1852" s="213" t="s">
        <v>760</v>
      </c>
      <c r="D1852" s="191">
        <v>2400000</v>
      </c>
      <c r="E1852" s="191">
        <v>23914778.09</v>
      </c>
      <c r="F1852" s="191">
        <v>15041578.41</v>
      </c>
    </row>
    <row r="1853" spans="3:6">
      <c r="C1853" s="212" t="s">
        <v>1440</v>
      </c>
      <c r="D1853" s="191">
        <v>6779437</v>
      </c>
      <c r="E1853" s="191">
        <v>1518981.56</v>
      </c>
      <c r="F1853" s="191">
        <v>1518981.56</v>
      </c>
    </row>
    <row r="1854" spans="3:6">
      <c r="C1854" s="213" t="s">
        <v>1441</v>
      </c>
      <c r="D1854" s="191">
        <v>6779437</v>
      </c>
      <c r="E1854" s="191">
        <v>1518981.56</v>
      </c>
      <c r="F1854" s="191">
        <v>1518981.56</v>
      </c>
    </row>
    <row r="1855" spans="3:6">
      <c r="C1855" s="212" t="s">
        <v>1442</v>
      </c>
      <c r="D1855" s="191">
        <v>12576962</v>
      </c>
      <c r="E1855" s="191">
        <v>2861944.06</v>
      </c>
      <c r="F1855" s="191">
        <v>2861943.06</v>
      </c>
    </row>
    <row r="1856" spans="3:6">
      <c r="C1856" s="213" t="s">
        <v>1443</v>
      </c>
      <c r="D1856" s="191">
        <v>12576962</v>
      </c>
      <c r="E1856" s="191">
        <v>2861944.06</v>
      </c>
      <c r="F1856" s="191">
        <v>2861943.06</v>
      </c>
    </row>
    <row r="1857" spans="3:6">
      <c r="C1857" s="212" t="s">
        <v>426</v>
      </c>
      <c r="D1857" s="191">
        <v>76425066</v>
      </c>
      <c r="E1857" s="191">
        <v>25000002</v>
      </c>
      <c r="F1857" s="191">
        <v>21356510</v>
      </c>
    </row>
    <row r="1858" spans="3:6">
      <c r="C1858" s="213" t="s">
        <v>761</v>
      </c>
      <c r="D1858" s="191">
        <v>76425066</v>
      </c>
      <c r="E1858" s="191">
        <v>25000002</v>
      </c>
      <c r="F1858" s="191">
        <v>21356510</v>
      </c>
    </row>
    <row r="1859" spans="3:6">
      <c r="C1859" s="212" t="s">
        <v>2628</v>
      </c>
      <c r="D1859" s="191">
        <v>28767539</v>
      </c>
      <c r="E1859" s="191">
        <v>21193496.809999999</v>
      </c>
      <c r="F1859" s="191">
        <v>18290989.009999998</v>
      </c>
    </row>
    <row r="1860" spans="3:6">
      <c r="C1860" s="213" t="s">
        <v>2629</v>
      </c>
      <c r="D1860" s="191">
        <v>28767539</v>
      </c>
      <c r="E1860" s="191">
        <v>21193496.809999999</v>
      </c>
      <c r="F1860" s="191">
        <v>18290989.009999998</v>
      </c>
    </row>
    <row r="1861" spans="3:6">
      <c r="C1861" s="212" t="s">
        <v>1022</v>
      </c>
      <c r="D1861" s="191">
        <v>8523565</v>
      </c>
      <c r="E1861" s="191">
        <v>1</v>
      </c>
      <c r="F1861" s="191">
        <v>0</v>
      </c>
    </row>
    <row r="1862" spans="3:6">
      <c r="C1862" s="213" t="s">
        <v>1023</v>
      </c>
      <c r="D1862" s="191">
        <v>8523565</v>
      </c>
      <c r="E1862" s="191">
        <v>1</v>
      </c>
      <c r="F1862" s="191">
        <v>0</v>
      </c>
    </row>
    <row r="1863" spans="3:6">
      <c r="C1863" s="212" t="s">
        <v>3117</v>
      </c>
      <c r="D1863" s="191">
        <v>0</v>
      </c>
      <c r="E1863" s="191">
        <v>9462001</v>
      </c>
      <c r="F1863" s="191">
        <v>0</v>
      </c>
    </row>
    <row r="1864" spans="3:6">
      <c r="C1864" s="213" t="s">
        <v>3118</v>
      </c>
      <c r="D1864" s="191">
        <v>0</v>
      </c>
      <c r="E1864" s="191">
        <v>9462001</v>
      </c>
      <c r="F1864" s="191">
        <v>0</v>
      </c>
    </row>
    <row r="1865" spans="3:6">
      <c r="C1865" s="212" t="s">
        <v>1081</v>
      </c>
      <c r="D1865" s="191">
        <v>52717923</v>
      </c>
      <c r="E1865" s="191">
        <v>60450356.009999998</v>
      </c>
      <c r="F1865" s="191">
        <v>60449355.659999996</v>
      </c>
    </row>
    <row r="1866" spans="3:6">
      <c r="C1866" s="213" t="s">
        <v>1082</v>
      </c>
      <c r="D1866" s="191">
        <v>52717923</v>
      </c>
      <c r="E1866" s="191">
        <v>60450356.009999998</v>
      </c>
      <c r="F1866" s="191">
        <v>60449355.659999996</v>
      </c>
    </row>
    <row r="1867" spans="3:6">
      <c r="C1867" s="211" t="s">
        <v>282</v>
      </c>
      <c r="D1867" s="199">
        <v>0</v>
      </c>
      <c r="E1867" s="199">
        <v>206902505.53000003</v>
      </c>
      <c r="F1867" s="199">
        <v>2902505.54</v>
      </c>
    </row>
    <row r="1868" spans="3:6">
      <c r="C1868" s="212" t="s">
        <v>2628</v>
      </c>
      <c r="D1868" s="191">
        <v>0</v>
      </c>
      <c r="E1868" s="191">
        <v>2902505.54</v>
      </c>
      <c r="F1868" s="191">
        <v>2902505.54</v>
      </c>
    </row>
    <row r="1869" spans="3:6">
      <c r="C1869" s="213" t="s">
        <v>2629</v>
      </c>
      <c r="D1869" s="191">
        <v>0</v>
      </c>
      <c r="E1869" s="191">
        <v>2902505.54</v>
      </c>
      <c r="F1869" s="191">
        <v>2902505.54</v>
      </c>
    </row>
    <row r="1870" spans="3:6">
      <c r="C1870" s="212" t="s">
        <v>3270</v>
      </c>
      <c r="D1870" s="191">
        <v>0</v>
      </c>
      <c r="E1870" s="191">
        <v>203999999.99000004</v>
      </c>
      <c r="F1870" s="191">
        <v>0</v>
      </c>
    </row>
    <row r="1871" spans="3:6">
      <c r="C1871" s="213" t="s">
        <v>3269</v>
      </c>
      <c r="D1871" s="191">
        <v>0</v>
      </c>
      <c r="E1871" s="191">
        <v>203999999.99000004</v>
      </c>
      <c r="F1871" s="191">
        <v>0</v>
      </c>
    </row>
    <row r="1872" spans="3:6">
      <c r="C1872" s="211" t="s">
        <v>297</v>
      </c>
      <c r="D1872" s="199">
        <v>0</v>
      </c>
      <c r="E1872" s="199">
        <v>23662799</v>
      </c>
      <c r="F1872" s="199">
        <v>0</v>
      </c>
    </row>
    <row r="1873" spans="3:6">
      <c r="C1873" s="212" t="s">
        <v>426</v>
      </c>
      <c r="D1873" s="191">
        <v>0</v>
      </c>
      <c r="E1873" s="191">
        <v>23662799</v>
      </c>
      <c r="F1873" s="191">
        <v>0</v>
      </c>
    </row>
    <row r="1874" spans="3:6">
      <c r="C1874" s="213" t="s">
        <v>761</v>
      </c>
      <c r="D1874" s="191">
        <v>0</v>
      </c>
      <c r="E1874" s="191">
        <v>23662799</v>
      </c>
      <c r="F1874" s="191">
        <v>0</v>
      </c>
    </row>
    <row r="1875" spans="3:6">
      <c r="C1875" s="211" t="s">
        <v>284</v>
      </c>
      <c r="D1875" s="199">
        <v>2808030</v>
      </c>
      <c r="E1875" s="199">
        <v>5865524.5600000005</v>
      </c>
      <c r="F1875" s="199">
        <v>1067348.17</v>
      </c>
    </row>
    <row r="1876" spans="3:6">
      <c r="C1876" s="212" t="s">
        <v>281</v>
      </c>
      <c r="D1876" s="191">
        <v>2808030</v>
      </c>
      <c r="E1876" s="191">
        <v>2808030</v>
      </c>
      <c r="F1876" s="191">
        <v>1067348.17</v>
      </c>
    </row>
    <row r="1877" spans="3:6">
      <c r="C1877" s="213" t="s">
        <v>762</v>
      </c>
      <c r="D1877" s="191">
        <v>2808030</v>
      </c>
      <c r="E1877" s="191">
        <v>2808030</v>
      </c>
      <c r="F1877" s="191">
        <v>1067348.17</v>
      </c>
    </row>
    <row r="1878" spans="3:6">
      <c r="C1878" s="212" t="s">
        <v>4310</v>
      </c>
      <c r="D1878" s="191">
        <v>0</v>
      </c>
      <c r="E1878" s="191">
        <v>3057494.56</v>
      </c>
      <c r="F1878" s="191">
        <v>0</v>
      </c>
    </row>
    <row r="1879" spans="3:6">
      <c r="C1879" s="213" t="s">
        <v>4309</v>
      </c>
      <c r="D1879" s="191">
        <v>0</v>
      </c>
      <c r="E1879" s="191">
        <v>3057494.56</v>
      </c>
      <c r="F1879" s="191">
        <v>0</v>
      </c>
    </row>
    <row r="1880" spans="3:6">
      <c r="C1880" s="210" t="s">
        <v>427</v>
      </c>
      <c r="D1880" s="191">
        <v>878581407</v>
      </c>
      <c r="E1880" s="191">
        <v>939100937.44999993</v>
      </c>
      <c r="F1880" s="191">
        <v>763100827.25999999</v>
      </c>
    </row>
    <row r="1881" spans="3:6">
      <c r="C1881" s="211" t="s">
        <v>280</v>
      </c>
      <c r="D1881" s="199">
        <v>613242364</v>
      </c>
      <c r="E1881" s="199">
        <v>696427278.06999993</v>
      </c>
      <c r="F1881" s="199">
        <v>542112188.52999997</v>
      </c>
    </row>
    <row r="1882" spans="3:6">
      <c r="C1882" s="212" t="s">
        <v>281</v>
      </c>
      <c r="D1882" s="191">
        <v>875000</v>
      </c>
      <c r="E1882" s="191">
        <v>875000</v>
      </c>
      <c r="F1882" s="191">
        <v>0</v>
      </c>
    </row>
    <row r="1883" spans="3:6">
      <c r="C1883" s="213" t="s">
        <v>763</v>
      </c>
      <c r="D1883" s="191">
        <v>875000</v>
      </c>
      <c r="E1883" s="191">
        <v>875000</v>
      </c>
      <c r="F1883" s="191">
        <v>0</v>
      </c>
    </row>
    <row r="1884" spans="3:6">
      <c r="C1884" s="212" t="s">
        <v>4017</v>
      </c>
      <c r="D1884" s="191">
        <v>6558125</v>
      </c>
      <c r="E1884" s="191">
        <v>1</v>
      </c>
      <c r="F1884" s="191">
        <v>0</v>
      </c>
    </row>
    <row r="1885" spans="3:6">
      <c r="C1885" s="213" t="s">
        <v>1297</v>
      </c>
      <c r="D1885" s="191">
        <v>6558125</v>
      </c>
      <c r="E1885" s="191">
        <v>1</v>
      </c>
      <c r="F1885" s="191">
        <v>0</v>
      </c>
    </row>
    <row r="1886" spans="3:6">
      <c r="C1886" s="212" t="s">
        <v>428</v>
      </c>
      <c r="D1886" s="191">
        <v>3167835</v>
      </c>
      <c r="E1886" s="191">
        <v>167835</v>
      </c>
      <c r="F1886" s="191">
        <v>0</v>
      </c>
    </row>
    <row r="1887" spans="3:6">
      <c r="C1887" s="213" t="s">
        <v>764</v>
      </c>
      <c r="D1887" s="191">
        <v>3167835</v>
      </c>
      <c r="E1887" s="191">
        <v>167835</v>
      </c>
      <c r="F1887" s="191">
        <v>0</v>
      </c>
    </row>
    <row r="1888" spans="3:6">
      <c r="C1888" s="212" t="s">
        <v>1298</v>
      </c>
      <c r="D1888" s="191">
        <v>12313456</v>
      </c>
      <c r="E1888" s="191">
        <v>4000000.43</v>
      </c>
      <c r="F1888" s="191">
        <v>3283215.35</v>
      </c>
    </row>
    <row r="1889" spans="3:6">
      <c r="C1889" s="213" t="s">
        <v>1299</v>
      </c>
      <c r="D1889" s="191">
        <v>12313456</v>
      </c>
      <c r="E1889" s="191">
        <v>4000000.43</v>
      </c>
      <c r="F1889" s="191">
        <v>3283215.35</v>
      </c>
    </row>
    <row r="1890" spans="3:6">
      <c r="C1890" s="212" t="s">
        <v>4016</v>
      </c>
      <c r="D1890" s="191">
        <v>0</v>
      </c>
      <c r="E1890" s="191">
        <v>1550000</v>
      </c>
      <c r="F1890" s="191">
        <v>0</v>
      </c>
    </row>
    <row r="1891" spans="3:6">
      <c r="C1891" s="213" t="s">
        <v>3213</v>
      </c>
      <c r="D1891" s="191">
        <v>0</v>
      </c>
      <c r="E1891" s="191">
        <v>1550000</v>
      </c>
      <c r="F1891" s="191">
        <v>0</v>
      </c>
    </row>
    <row r="1892" spans="3:6">
      <c r="C1892" s="212" t="s">
        <v>1300</v>
      </c>
      <c r="D1892" s="191">
        <v>11035275</v>
      </c>
      <c r="E1892" s="191">
        <v>1</v>
      </c>
      <c r="F1892" s="191">
        <v>0</v>
      </c>
    </row>
    <row r="1893" spans="3:6">
      <c r="C1893" s="213" t="s">
        <v>1301</v>
      </c>
      <c r="D1893" s="191">
        <v>11035275</v>
      </c>
      <c r="E1893" s="191">
        <v>1</v>
      </c>
      <c r="F1893" s="191">
        <v>0</v>
      </c>
    </row>
    <row r="1894" spans="3:6">
      <c r="C1894" s="212" t="s">
        <v>1302</v>
      </c>
      <c r="D1894" s="191">
        <v>6558125</v>
      </c>
      <c r="E1894" s="191">
        <v>3057294.75</v>
      </c>
      <c r="F1894" s="191">
        <v>2043706.88</v>
      </c>
    </row>
    <row r="1895" spans="3:6">
      <c r="C1895" s="213" t="s">
        <v>1303</v>
      </c>
      <c r="D1895" s="191">
        <v>6558125</v>
      </c>
      <c r="E1895" s="191">
        <v>3057294.75</v>
      </c>
      <c r="F1895" s="191">
        <v>2043706.88</v>
      </c>
    </row>
    <row r="1896" spans="3:6">
      <c r="C1896" s="212" t="s">
        <v>1304</v>
      </c>
      <c r="D1896" s="191">
        <v>11035275</v>
      </c>
      <c r="E1896" s="191">
        <v>9567975.4800000004</v>
      </c>
      <c r="F1896" s="191">
        <v>9567975.2100000009</v>
      </c>
    </row>
    <row r="1897" spans="3:6">
      <c r="C1897" s="213" t="s">
        <v>1305</v>
      </c>
      <c r="D1897" s="191">
        <v>11035275</v>
      </c>
      <c r="E1897" s="191">
        <v>9567975.4800000004</v>
      </c>
      <c r="F1897" s="191">
        <v>9567975.2100000009</v>
      </c>
    </row>
    <row r="1898" spans="3:6">
      <c r="C1898" s="212" t="s">
        <v>1306</v>
      </c>
      <c r="D1898" s="191">
        <v>11035275</v>
      </c>
      <c r="E1898" s="191">
        <v>7100499.96</v>
      </c>
      <c r="F1898" s="191">
        <v>7100499.96</v>
      </c>
    </row>
    <row r="1899" spans="3:6">
      <c r="C1899" s="213" t="s">
        <v>1307</v>
      </c>
      <c r="D1899" s="191">
        <v>11035275</v>
      </c>
      <c r="E1899" s="191">
        <v>7100499.96</v>
      </c>
      <c r="F1899" s="191">
        <v>7100499.96</v>
      </c>
    </row>
    <row r="1900" spans="3:6">
      <c r="C1900" s="212" t="s">
        <v>4015</v>
      </c>
      <c r="D1900" s="191">
        <v>0</v>
      </c>
      <c r="E1900" s="191">
        <v>1315000</v>
      </c>
      <c r="F1900" s="191">
        <v>0</v>
      </c>
    </row>
    <row r="1901" spans="3:6">
      <c r="C1901" s="213" t="s">
        <v>3212</v>
      </c>
      <c r="D1901" s="191">
        <v>0</v>
      </c>
      <c r="E1901" s="191">
        <v>1315000</v>
      </c>
      <c r="F1901" s="191">
        <v>0</v>
      </c>
    </row>
    <row r="1902" spans="3:6">
      <c r="C1902" s="212" t="s">
        <v>1308</v>
      </c>
      <c r="D1902" s="191">
        <v>11035275</v>
      </c>
      <c r="E1902" s="191">
        <v>5947400.5599999996</v>
      </c>
      <c r="F1902" s="191">
        <v>5947301.0700000003</v>
      </c>
    </row>
    <row r="1903" spans="3:6">
      <c r="C1903" s="213" t="s">
        <v>1309</v>
      </c>
      <c r="D1903" s="191">
        <v>11035275</v>
      </c>
      <c r="E1903" s="191">
        <v>5947400.5599999996</v>
      </c>
      <c r="F1903" s="191">
        <v>5947301.0700000003</v>
      </c>
    </row>
    <row r="1904" spans="3:6">
      <c r="C1904" s="212" t="s">
        <v>1310</v>
      </c>
      <c r="D1904" s="191">
        <v>12313456</v>
      </c>
      <c r="E1904" s="191">
        <v>1</v>
      </c>
      <c r="F1904" s="191">
        <v>0</v>
      </c>
    </row>
    <row r="1905" spans="3:6">
      <c r="C1905" s="213" t="s">
        <v>1311</v>
      </c>
      <c r="D1905" s="191">
        <v>12313456</v>
      </c>
      <c r="E1905" s="191">
        <v>1</v>
      </c>
      <c r="F1905" s="191">
        <v>0</v>
      </c>
    </row>
    <row r="1906" spans="3:6">
      <c r="C1906" s="212" t="s">
        <v>1312</v>
      </c>
      <c r="D1906" s="191">
        <v>11035275</v>
      </c>
      <c r="E1906" s="191">
        <v>8373813.5599999996</v>
      </c>
      <c r="F1906" s="191">
        <v>8373811.3700000001</v>
      </c>
    </row>
    <row r="1907" spans="3:6">
      <c r="C1907" s="213" t="s">
        <v>1313</v>
      </c>
      <c r="D1907" s="191">
        <v>11035275</v>
      </c>
      <c r="E1907" s="191">
        <v>8373813.5599999996</v>
      </c>
      <c r="F1907" s="191">
        <v>8373811.3700000001</v>
      </c>
    </row>
    <row r="1908" spans="3:6">
      <c r="C1908" s="212" t="s">
        <v>1314</v>
      </c>
      <c r="D1908" s="191">
        <v>12313456</v>
      </c>
      <c r="E1908" s="191">
        <v>4891530.46</v>
      </c>
      <c r="F1908" s="191">
        <v>2891530.46</v>
      </c>
    </row>
    <row r="1909" spans="3:6">
      <c r="C1909" s="213" t="s">
        <v>1315</v>
      </c>
      <c r="D1909" s="191">
        <v>12313456</v>
      </c>
      <c r="E1909" s="191">
        <v>4891530.46</v>
      </c>
      <c r="F1909" s="191">
        <v>2891530.46</v>
      </c>
    </row>
    <row r="1910" spans="3:6">
      <c r="C1910" s="212" t="s">
        <v>429</v>
      </c>
      <c r="D1910" s="191">
        <v>4319869</v>
      </c>
      <c r="E1910" s="191">
        <v>40958.589999999997</v>
      </c>
      <c r="F1910" s="191">
        <v>0</v>
      </c>
    </row>
    <row r="1911" spans="3:6">
      <c r="C1911" s="213" t="s">
        <v>765</v>
      </c>
      <c r="D1911" s="191">
        <v>4319869</v>
      </c>
      <c r="E1911" s="191">
        <v>40958.589999999997</v>
      </c>
      <c r="F1911" s="191">
        <v>0</v>
      </c>
    </row>
    <row r="1912" spans="3:6">
      <c r="C1912" s="212" t="s">
        <v>430</v>
      </c>
      <c r="D1912" s="191">
        <v>65126740</v>
      </c>
      <c r="E1912" s="191">
        <v>35876540.759999998</v>
      </c>
      <c r="F1912" s="191">
        <v>28119243.120000001</v>
      </c>
    </row>
    <row r="1913" spans="3:6">
      <c r="C1913" s="213" t="s">
        <v>766</v>
      </c>
      <c r="D1913" s="191">
        <v>65126740</v>
      </c>
      <c r="E1913" s="191">
        <v>35876540.759999998</v>
      </c>
      <c r="F1913" s="191">
        <v>28119243.120000001</v>
      </c>
    </row>
    <row r="1914" spans="3:6">
      <c r="C1914" s="212" t="s">
        <v>431</v>
      </c>
      <c r="D1914" s="191">
        <v>2334628</v>
      </c>
      <c r="E1914" s="191">
        <v>0</v>
      </c>
      <c r="F1914" s="191">
        <v>0</v>
      </c>
    </row>
    <row r="1915" spans="3:6">
      <c r="C1915" s="213" t="s">
        <v>767</v>
      </c>
      <c r="D1915" s="191">
        <v>2334628</v>
      </c>
      <c r="E1915" s="191">
        <v>0</v>
      </c>
      <c r="F1915" s="191">
        <v>0</v>
      </c>
    </row>
    <row r="1916" spans="3:6">
      <c r="C1916" s="212" t="s">
        <v>432</v>
      </c>
      <c r="D1916" s="191">
        <v>30719190</v>
      </c>
      <c r="E1916" s="191">
        <v>49181228.25</v>
      </c>
      <c r="F1916" s="191">
        <v>40913284.310000002</v>
      </c>
    </row>
    <row r="1917" spans="3:6">
      <c r="C1917" s="213" t="s">
        <v>768</v>
      </c>
      <c r="D1917" s="191">
        <v>30719190</v>
      </c>
      <c r="E1917" s="191">
        <v>49181228.25</v>
      </c>
      <c r="F1917" s="191">
        <v>40913284.310000002</v>
      </c>
    </row>
    <row r="1918" spans="3:6">
      <c r="C1918" s="212" t="s">
        <v>2227</v>
      </c>
      <c r="D1918" s="191">
        <v>13620359</v>
      </c>
      <c r="E1918" s="191">
        <v>21256359</v>
      </c>
      <c r="F1918" s="191">
        <v>0</v>
      </c>
    </row>
    <row r="1919" spans="3:6">
      <c r="C1919" s="213" t="s">
        <v>2228</v>
      </c>
      <c r="D1919" s="191">
        <v>13620359</v>
      </c>
      <c r="E1919" s="191">
        <v>21256359</v>
      </c>
      <c r="F1919" s="191">
        <v>0</v>
      </c>
    </row>
    <row r="1920" spans="3:6">
      <c r="C1920" s="212" t="s">
        <v>1591</v>
      </c>
      <c r="D1920" s="191">
        <v>6731551</v>
      </c>
      <c r="E1920" s="191">
        <v>4542812.1600000001</v>
      </c>
      <c r="F1920" s="191">
        <v>3943823.47</v>
      </c>
    </row>
    <row r="1921" spans="3:6">
      <c r="C1921" s="213" t="s">
        <v>1592</v>
      </c>
      <c r="D1921" s="191">
        <v>6731551</v>
      </c>
      <c r="E1921" s="191">
        <v>4542812.1600000001</v>
      </c>
      <c r="F1921" s="191">
        <v>3943823.47</v>
      </c>
    </row>
    <row r="1922" spans="3:6">
      <c r="C1922" s="212" t="s">
        <v>1593</v>
      </c>
      <c r="D1922" s="191">
        <v>11208701</v>
      </c>
      <c r="E1922" s="191">
        <v>2535630.13</v>
      </c>
      <c r="F1922" s="191">
        <v>2535629.02</v>
      </c>
    </row>
    <row r="1923" spans="3:6">
      <c r="C1923" s="213" t="s">
        <v>1594</v>
      </c>
      <c r="D1923" s="191">
        <v>11208701</v>
      </c>
      <c r="E1923" s="191">
        <v>2535630.13</v>
      </c>
      <c r="F1923" s="191">
        <v>2535629.02</v>
      </c>
    </row>
    <row r="1924" spans="3:6">
      <c r="C1924" s="212" t="s">
        <v>1595</v>
      </c>
      <c r="D1924" s="191">
        <v>11208701</v>
      </c>
      <c r="E1924" s="191">
        <v>1570630</v>
      </c>
      <c r="F1924" s="191">
        <v>1570628.77</v>
      </c>
    </row>
    <row r="1925" spans="3:6">
      <c r="C1925" s="213" t="s">
        <v>1596</v>
      </c>
      <c r="D1925" s="191">
        <v>11208701</v>
      </c>
      <c r="E1925" s="191">
        <v>1570630</v>
      </c>
      <c r="F1925" s="191">
        <v>1570628.77</v>
      </c>
    </row>
    <row r="1926" spans="3:6">
      <c r="C1926" s="212" t="s">
        <v>1597</v>
      </c>
      <c r="D1926" s="191">
        <v>6731551</v>
      </c>
      <c r="E1926" s="191">
        <v>2535630.13</v>
      </c>
      <c r="F1926" s="191">
        <v>2535629.0299999998</v>
      </c>
    </row>
    <row r="1927" spans="3:6">
      <c r="C1927" s="213" t="s">
        <v>1598</v>
      </c>
      <c r="D1927" s="191">
        <v>6731551</v>
      </c>
      <c r="E1927" s="191">
        <v>2535630.13</v>
      </c>
      <c r="F1927" s="191">
        <v>2535629.0299999998</v>
      </c>
    </row>
    <row r="1928" spans="3:6">
      <c r="C1928" s="212" t="s">
        <v>1599</v>
      </c>
      <c r="D1928" s="191">
        <v>11208701</v>
      </c>
      <c r="E1928" s="191">
        <v>2535630.13</v>
      </c>
      <c r="F1928" s="191">
        <v>2535629.0299999998</v>
      </c>
    </row>
    <row r="1929" spans="3:6">
      <c r="C1929" s="213" t="s">
        <v>1600</v>
      </c>
      <c r="D1929" s="191">
        <v>11208701</v>
      </c>
      <c r="E1929" s="191">
        <v>2535630.13</v>
      </c>
      <c r="F1929" s="191">
        <v>2535629.0299999998</v>
      </c>
    </row>
    <row r="1930" spans="3:6">
      <c r="C1930" s="212" t="s">
        <v>1601</v>
      </c>
      <c r="D1930" s="191">
        <v>4768626</v>
      </c>
      <c r="E1930" s="191">
        <v>1</v>
      </c>
      <c r="F1930" s="191">
        <v>0</v>
      </c>
    </row>
    <row r="1931" spans="3:6">
      <c r="C1931" s="213" t="s">
        <v>1602</v>
      </c>
      <c r="D1931" s="191">
        <v>4768626</v>
      </c>
      <c r="E1931" s="191">
        <v>1</v>
      </c>
      <c r="F1931" s="191">
        <v>0</v>
      </c>
    </row>
    <row r="1932" spans="3:6">
      <c r="C1932" s="212" t="s">
        <v>4014</v>
      </c>
      <c r="D1932" s="191">
        <v>6731551</v>
      </c>
      <c r="E1932" s="191">
        <v>1</v>
      </c>
      <c r="F1932" s="191">
        <v>0</v>
      </c>
    </row>
    <row r="1933" spans="3:6">
      <c r="C1933" s="213" t="s">
        <v>1603</v>
      </c>
      <c r="D1933" s="191">
        <v>6731551</v>
      </c>
      <c r="E1933" s="191">
        <v>1</v>
      </c>
      <c r="F1933" s="191">
        <v>0</v>
      </c>
    </row>
    <row r="1934" spans="3:6">
      <c r="C1934" s="212" t="s">
        <v>433</v>
      </c>
      <c r="D1934" s="191">
        <v>201040000</v>
      </c>
      <c r="E1934" s="191">
        <v>372822627</v>
      </c>
      <c r="F1934" s="191">
        <v>272822626.01999998</v>
      </c>
    </row>
    <row r="1935" spans="3:6">
      <c r="C1935" s="213" t="s">
        <v>769</v>
      </c>
      <c r="D1935" s="191">
        <v>201040000</v>
      </c>
      <c r="E1935" s="191">
        <v>372822627</v>
      </c>
      <c r="F1935" s="191">
        <v>272822626.01999998</v>
      </c>
    </row>
    <row r="1936" spans="3:6">
      <c r="C1936" s="212" t="s">
        <v>4013</v>
      </c>
      <c r="D1936" s="191">
        <v>11208701</v>
      </c>
      <c r="E1936" s="191">
        <v>0</v>
      </c>
      <c r="F1936" s="191">
        <v>0</v>
      </c>
    </row>
    <row r="1937" spans="3:6">
      <c r="C1937" s="213" t="s">
        <v>1604</v>
      </c>
      <c r="D1937" s="191">
        <v>11208701</v>
      </c>
      <c r="E1937" s="191">
        <v>0</v>
      </c>
      <c r="F1937" s="191">
        <v>0</v>
      </c>
    </row>
    <row r="1938" spans="3:6">
      <c r="C1938" s="212" t="s">
        <v>2947</v>
      </c>
      <c r="D1938" s="191">
        <v>6609565</v>
      </c>
      <c r="E1938" s="191">
        <v>0</v>
      </c>
      <c r="F1938" s="191">
        <v>0</v>
      </c>
    </row>
    <row r="1939" spans="3:6">
      <c r="C1939" s="213" t="s">
        <v>2948</v>
      </c>
      <c r="D1939" s="191">
        <v>6609565</v>
      </c>
      <c r="E1939" s="191">
        <v>0</v>
      </c>
      <c r="F1939" s="191">
        <v>0</v>
      </c>
    </row>
    <row r="1940" spans="3:6">
      <c r="C1940" s="212" t="s">
        <v>4012</v>
      </c>
      <c r="D1940" s="191">
        <v>6731551</v>
      </c>
      <c r="E1940" s="191">
        <v>2252716</v>
      </c>
      <c r="F1940" s="191">
        <v>0</v>
      </c>
    </row>
    <row r="1941" spans="3:6">
      <c r="C1941" s="213" t="s">
        <v>1605</v>
      </c>
      <c r="D1941" s="191">
        <v>6731551</v>
      </c>
      <c r="E1941" s="191">
        <v>2252716</v>
      </c>
      <c r="F1941" s="191">
        <v>0</v>
      </c>
    </row>
    <row r="1942" spans="3:6">
      <c r="C1942" s="212" t="s">
        <v>2949</v>
      </c>
      <c r="D1942" s="191">
        <v>8172073</v>
      </c>
      <c r="E1942" s="191">
        <v>0</v>
      </c>
      <c r="F1942" s="191">
        <v>0</v>
      </c>
    </row>
    <row r="1943" spans="3:6">
      <c r="C1943" s="213" t="s">
        <v>2950</v>
      </c>
      <c r="D1943" s="191">
        <v>8172073</v>
      </c>
      <c r="E1943" s="191">
        <v>0</v>
      </c>
      <c r="F1943" s="191">
        <v>0</v>
      </c>
    </row>
    <row r="1944" spans="3:6">
      <c r="C1944" s="212" t="s">
        <v>1606</v>
      </c>
      <c r="D1944" s="191">
        <v>11208701</v>
      </c>
      <c r="E1944" s="191">
        <v>1</v>
      </c>
      <c r="F1944" s="191">
        <v>0</v>
      </c>
    </row>
    <row r="1945" spans="3:6">
      <c r="C1945" s="213" t="s">
        <v>1607</v>
      </c>
      <c r="D1945" s="191">
        <v>11208701</v>
      </c>
      <c r="E1945" s="191">
        <v>1</v>
      </c>
      <c r="F1945" s="191">
        <v>0</v>
      </c>
    </row>
    <row r="1946" spans="3:6">
      <c r="C1946" s="212" t="s">
        <v>1608</v>
      </c>
      <c r="D1946" s="191">
        <v>11208701</v>
      </c>
      <c r="E1946" s="191">
        <v>2471462</v>
      </c>
      <c r="F1946" s="191">
        <v>2471460.1800000002</v>
      </c>
    </row>
    <row r="1947" spans="3:6">
      <c r="C1947" s="213" t="s">
        <v>1609</v>
      </c>
      <c r="D1947" s="191">
        <v>11208701</v>
      </c>
      <c r="E1947" s="191">
        <v>2471462</v>
      </c>
      <c r="F1947" s="191">
        <v>2471460.1800000002</v>
      </c>
    </row>
    <row r="1948" spans="3:6">
      <c r="C1948" s="212" t="s">
        <v>4011</v>
      </c>
      <c r="D1948" s="191">
        <v>4768626</v>
      </c>
      <c r="E1948" s="191">
        <v>1142727.1399999999</v>
      </c>
      <c r="F1948" s="191">
        <v>1142726.1399999999</v>
      </c>
    </row>
    <row r="1949" spans="3:6">
      <c r="C1949" s="213" t="s">
        <v>1610</v>
      </c>
      <c r="D1949" s="191">
        <v>4768626</v>
      </c>
      <c r="E1949" s="191">
        <v>1142727.1399999999</v>
      </c>
      <c r="F1949" s="191">
        <v>1142726.1399999999</v>
      </c>
    </row>
    <row r="1950" spans="3:6">
      <c r="C1950" s="212" t="s">
        <v>2951</v>
      </c>
      <c r="D1950" s="191">
        <v>6723367</v>
      </c>
      <c r="E1950" s="191">
        <v>0</v>
      </c>
      <c r="F1950" s="191">
        <v>0</v>
      </c>
    </row>
    <row r="1951" spans="3:6">
      <c r="C1951" s="213" t="s">
        <v>2952</v>
      </c>
      <c r="D1951" s="191">
        <v>6723367</v>
      </c>
      <c r="E1951" s="191">
        <v>0</v>
      </c>
      <c r="F1951" s="191">
        <v>0</v>
      </c>
    </row>
    <row r="1952" spans="3:6">
      <c r="C1952" s="212" t="s">
        <v>1611</v>
      </c>
      <c r="D1952" s="191">
        <v>6731551</v>
      </c>
      <c r="E1952" s="191">
        <v>1511719</v>
      </c>
      <c r="F1952" s="191">
        <v>1511717.5</v>
      </c>
    </row>
    <row r="1953" spans="3:6">
      <c r="C1953" s="213" t="s">
        <v>1612</v>
      </c>
      <c r="D1953" s="191">
        <v>6731551</v>
      </c>
      <c r="E1953" s="191">
        <v>1511719</v>
      </c>
      <c r="F1953" s="191">
        <v>1511717.5</v>
      </c>
    </row>
    <row r="1954" spans="3:6">
      <c r="C1954" s="212" t="s">
        <v>2706</v>
      </c>
      <c r="D1954" s="191">
        <v>6731551</v>
      </c>
      <c r="E1954" s="191">
        <v>1548692</v>
      </c>
      <c r="F1954" s="191">
        <v>1548690.28</v>
      </c>
    </row>
    <row r="1955" spans="3:6">
      <c r="C1955" s="213" t="s">
        <v>1613</v>
      </c>
      <c r="D1955" s="191">
        <v>6731551</v>
      </c>
      <c r="E1955" s="191">
        <v>1548692</v>
      </c>
      <c r="F1955" s="191">
        <v>1548690.28</v>
      </c>
    </row>
    <row r="1956" spans="3:6">
      <c r="C1956" s="212" t="s">
        <v>4010</v>
      </c>
      <c r="D1956" s="191">
        <v>11208701</v>
      </c>
      <c r="E1956" s="191">
        <v>2471462</v>
      </c>
      <c r="F1956" s="191">
        <v>2471460.1800000002</v>
      </c>
    </row>
    <row r="1957" spans="3:6">
      <c r="C1957" s="213" t="s">
        <v>1614</v>
      </c>
      <c r="D1957" s="191">
        <v>11208701</v>
      </c>
      <c r="E1957" s="191">
        <v>2471462</v>
      </c>
      <c r="F1957" s="191">
        <v>2471460.1800000002</v>
      </c>
    </row>
    <row r="1958" spans="3:6">
      <c r="C1958" s="212" t="s">
        <v>2953</v>
      </c>
      <c r="D1958" s="191">
        <v>7786208</v>
      </c>
      <c r="E1958" s="191">
        <v>0</v>
      </c>
      <c r="F1958" s="191">
        <v>0</v>
      </c>
    </row>
    <row r="1959" spans="3:6">
      <c r="C1959" s="213" t="s">
        <v>2954</v>
      </c>
      <c r="D1959" s="191">
        <v>7786208</v>
      </c>
      <c r="E1959" s="191">
        <v>0</v>
      </c>
      <c r="F1959" s="191">
        <v>0</v>
      </c>
    </row>
    <row r="1960" spans="3:6">
      <c r="C1960" s="212" t="s">
        <v>2630</v>
      </c>
      <c r="D1960" s="191">
        <v>29127072</v>
      </c>
      <c r="E1960" s="191">
        <v>17239794</v>
      </c>
      <c r="F1960" s="191">
        <v>17239794</v>
      </c>
    </row>
    <row r="1961" spans="3:6">
      <c r="C1961" s="213" t="s">
        <v>2631</v>
      </c>
      <c r="D1961" s="191">
        <v>29127072</v>
      </c>
      <c r="E1961" s="191">
        <v>17239794</v>
      </c>
      <c r="F1961" s="191">
        <v>17239794</v>
      </c>
    </row>
    <row r="1962" spans="3:6">
      <c r="C1962" s="212" t="s">
        <v>434</v>
      </c>
      <c r="D1962" s="191">
        <v>0</v>
      </c>
      <c r="E1962" s="191">
        <v>119876795.31</v>
      </c>
      <c r="F1962" s="191">
        <v>119876793.88</v>
      </c>
    </row>
    <row r="1963" spans="3:6">
      <c r="C1963" s="213" t="s">
        <v>770</v>
      </c>
      <c r="D1963" s="191">
        <v>0</v>
      </c>
      <c r="E1963" s="191">
        <v>119876795.31</v>
      </c>
      <c r="F1963" s="191">
        <v>119876793.88</v>
      </c>
    </row>
    <row r="1964" spans="3:6">
      <c r="C1964" s="212" t="s">
        <v>3749</v>
      </c>
      <c r="D1964" s="191">
        <v>0</v>
      </c>
      <c r="E1964" s="191">
        <v>1726056.73</v>
      </c>
      <c r="F1964" s="191">
        <v>1487445.68</v>
      </c>
    </row>
    <row r="1965" spans="3:6">
      <c r="C1965" s="213" t="s">
        <v>3748</v>
      </c>
      <c r="D1965" s="191">
        <v>0</v>
      </c>
      <c r="E1965" s="191">
        <v>1726056.73</v>
      </c>
      <c r="F1965" s="191">
        <v>1487445.68</v>
      </c>
    </row>
    <row r="1966" spans="3:6">
      <c r="C1966" s="212" t="s">
        <v>3728</v>
      </c>
      <c r="D1966" s="191">
        <v>0</v>
      </c>
      <c r="E1966" s="191">
        <v>6441451.54</v>
      </c>
      <c r="F1966" s="191">
        <v>177567.62</v>
      </c>
    </row>
    <row r="1967" spans="3:6">
      <c r="C1967" s="213" t="s">
        <v>3727</v>
      </c>
      <c r="D1967" s="191">
        <v>0</v>
      </c>
      <c r="E1967" s="191">
        <v>6441451.54</v>
      </c>
      <c r="F1967" s="191">
        <v>177567.62</v>
      </c>
    </row>
    <row r="1968" spans="3:6">
      <c r="C1968" s="211" t="s">
        <v>282</v>
      </c>
      <c r="D1968" s="199">
        <v>0</v>
      </c>
      <c r="E1968" s="199">
        <v>6728416.9700000007</v>
      </c>
      <c r="F1968" s="199">
        <v>0</v>
      </c>
    </row>
    <row r="1969" spans="3:6">
      <c r="C1969" s="212" t="s">
        <v>4306</v>
      </c>
      <c r="D1969" s="191">
        <v>0</v>
      </c>
      <c r="E1969" s="191">
        <v>6728416.9700000007</v>
      </c>
      <c r="F1969" s="191">
        <v>0</v>
      </c>
    </row>
    <row r="1970" spans="3:6">
      <c r="C1970" s="213" t="s">
        <v>4305</v>
      </c>
      <c r="D1970" s="191">
        <v>0</v>
      </c>
      <c r="E1970" s="191">
        <v>6728416.9700000007</v>
      </c>
      <c r="F1970" s="191">
        <v>0</v>
      </c>
    </row>
    <row r="1971" spans="3:6">
      <c r="C1971" s="211" t="s">
        <v>297</v>
      </c>
      <c r="D1971" s="199">
        <v>250382443</v>
      </c>
      <c r="E1971" s="199">
        <v>220988642.41</v>
      </c>
      <c r="F1971" s="199">
        <v>220988638.72999999</v>
      </c>
    </row>
    <row r="1972" spans="3:6">
      <c r="C1972" s="212" t="s">
        <v>4009</v>
      </c>
      <c r="D1972" s="191">
        <v>0</v>
      </c>
      <c r="E1972" s="191">
        <v>3481127.73</v>
      </c>
      <c r="F1972" s="191">
        <v>3481127.73</v>
      </c>
    </row>
    <row r="1973" spans="3:6">
      <c r="C1973" s="213" t="s">
        <v>3268</v>
      </c>
      <c r="D1973" s="191">
        <v>0</v>
      </c>
      <c r="E1973" s="191">
        <v>3481127.73</v>
      </c>
      <c r="F1973" s="191">
        <v>3481127.73</v>
      </c>
    </row>
    <row r="1974" spans="3:6">
      <c r="C1974" s="212" t="s">
        <v>3267</v>
      </c>
      <c r="D1974" s="191">
        <v>0</v>
      </c>
      <c r="E1974" s="191">
        <v>3.68</v>
      </c>
      <c r="F1974" s="191">
        <v>0</v>
      </c>
    </row>
    <row r="1975" spans="3:6">
      <c r="C1975" s="213" t="s">
        <v>3266</v>
      </c>
      <c r="D1975" s="191">
        <v>0</v>
      </c>
      <c r="E1975" s="191">
        <v>3.68</v>
      </c>
      <c r="F1975" s="191">
        <v>0</v>
      </c>
    </row>
    <row r="1976" spans="3:6">
      <c r="C1976" s="212" t="s">
        <v>434</v>
      </c>
      <c r="D1976" s="191">
        <v>250382443</v>
      </c>
      <c r="E1976" s="191">
        <v>217507511</v>
      </c>
      <c r="F1976" s="191">
        <v>217507511</v>
      </c>
    </row>
    <row r="1977" spans="3:6">
      <c r="C1977" s="213" t="s">
        <v>770</v>
      </c>
      <c r="D1977" s="191">
        <v>250382443</v>
      </c>
      <c r="E1977" s="191">
        <v>217507511</v>
      </c>
      <c r="F1977" s="191">
        <v>217507511</v>
      </c>
    </row>
    <row r="1978" spans="3:6">
      <c r="C1978" s="211" t="s">
        <v>284</v>
      </c>
      <c r="D1978" s="199">
        <v>14956600</v>
      </c>
      <c r="E1978" s="199">
        <v>14956600</v>
      </c>
      <c r="F1978" s="199">
        <v>0</v>
      </c>
    </row>
    <row r="1979" spans="3:6">
      <c r="C1979" s="212" t="s">
        <v>281</v>
      </c>
      <c r="D1979" s="191">
        <v>14956600</v>
      </c>
      <c r="E1979" s="191">
        <v>14956600</v>
      </c>
      <c r="F1979" s="191">
        <v>0</v>
      </c>
    </row>
    <row r="1980" spans="3:6">
      <c r="C1980" s="213" t="s">
        <v>763</v>
      </c>
      <c r="D1980" s="191">
        <v>14956600</v>
      </c>
      <c r="E1980" s="191">
        <v>14956600</v>
      </c>
      <c r="F1980" s="191">
        <v>0</v>
      </c>
    </row>
    <row r="1981" spans="3:6">
      <c r="C1981" s="210" t="s">
        <v>435</v>
      </c>
      <c r="D1981" s="191">
        <v>1600461884</v>
      </c>
      <c r="E1981" s="191">
        <v>1549084222.6099999</v>
      </c>
      <c r="F1981" s="191">
        <v>1067925924.1499999</v>
      </c>
    </row>
    <row r="1982" spans="3:6">
      <c r="C1982" s="211" t="s">
        <v>280</v>
      </c>
      <c r="D1982" s="199">
        <v>959295397</v>
      </c>
      <c r="E1982" s="199">
        <v>1077126546.5899999</v>
      </c>
      <c r="F1982" s="199">
        <v>934469573.90999985</v>
      </c>
    </row>
    <row r="1983" spans="3:6">
      <c r="C1983" s="212" t="s">
        <v>4008</v>
      </c>
      <c r="D1983" s="191">
        <v>6779437</v>
      </c>
      <c r="E1983" s="191">
        <v>1593658</v>
      </c>
      <c r="F1983" s="191">
        <v>1593656.63</v>
      </c>
    </row>
    <row r="1984" spans="3:6">
      <c r="C1984" s="213" t="s">
        <v>2229</v>
      </c>
      <c r="D1984" s="191">
        <v>6779437</v>
      </c>
      <c r="E1984" s="191">
        <v>1593658</v>
      </c>
      <c r="F1984" s="191">
        <v>1593656.63</v>
      </c>
    </row>
    <row r="1985" spans="3:6">
      <c r="C1985" s="212" t="s">
        <v>436</v>
      </c>
      <c r="D1985" s="191">
        <v>4600000</v>
      </c>
      <c r="E1985" s="191">
        <v>21600000</v>
      </c>
      <c r="F1985" s="191">
        <v>5205359.3</v>
      </c>
    </row>
    <row r="1986" spans="3:6">
      <c r="C1986" s="213" t="s">
        <v>771</v>
      </c>
      <c r="D1986" s="191">
        <v>4600000</v>
      </c>
      <c r="E1986" s="191">
        <v>21600000</v>
      </c>
      <c r="F1986" s="191">
        <v>5205359.3</v>
      </c>
    </row>
    <row r="1987" spans="3:6">
      <c r="C1987" s="212" t="s">
        <v>4007</v>
      </c>
      <c r="D1987" s="191">
        <v>9920341</v>
      </c>
      <c r="E1987" s="191">
        <v>34198637.840000004</v>
      </c>
      <c r="F1987" s="191">
        <v>34175465.840000004</v>
      </c>
    </row>
    <row r="1988" spans="3:6">
      <c r="C1988" s="213" t="s">
        <v>772</v>
      </c>
      <c r="D1988" s="191">
        <v>9920341</v>
      </c>
      <c r="E1988" s="191">
        <v>34198637.840000004</v>
      </c>
      <c r="F1988" s="191">
        <v>34175465.840000004</v>
      </c>
    </row>
    <row r="1989" spans="3:6">
      <c r="C1989" s="212" t="s">
        <v>2230</v>
      </c>
      <c r="D1989" s="191">
        <v>11289410</v>
      </c>
      <c r="E1989" s="191">
        <v>2464313.7999999998</v>
      </c>
      <c r="F1989" s="191">
        <v>2464313.7999999998</v>
      </c>
    </row>
    <row r="1990" spans="3:6">
      <c r="C1990" s="213" t="s">
        <v>2231</v>
      </c>
      <c r="D1990" s="191">
        <v>11289410</v>
      </c>
      <c r="E1990" s="191">
        <v>2464313.7999999998</v>
      </c>
      <c r="F1990" s="191">
        <v>2464313.7999999998</v>
      </c>
    </row>
    <row r="1991" spans="3:6">
      <c r="C1991" s="212" t="s">
        <v>2232</v>
      </c>
      <c r="D1991" s="191">
        <v>4802120</v>
      </c>
      <c r="E1991" s="191">
        <v>1095516.8799999999</v>
      </c>
      <c r="F1991" s="191">
        <v>1095516.8799999999</v>
      </c>
    </row>
    <row r="1992" spans="3:6">
      <c r="C1992" s="213" t="s">
        <v>2233</v>
      </c>
      <c r="D1992" s="191">
        <v>4802120</v>
      </c>
      <c r="E1992" s="191">
        <v>1095516.8799999999</v>
      </c>
      <c r="F1992" s="191">
        <v>1095516.8799999999</v>
      </c>
    </row>
    <row r="1993" spans="3:6">
      <c r="C1993" s="212" t="s">
        <v>2234</v>
      </c>
      <c r="D1993" s="191">
        <v>11289410</v>
      </c>
      <c r="E1993" s="191">
        <v>2464314.9</v>
      </c>
      <c r="F1993" s="191">
        <v>2464313.9</v>
      </c>
    </row>
    <row r="1994" spans="3:6">
      <c r="C1994" s="213" t="s">
        <v>2235</v>
      </c>
      <c r="D1994" s="191">
        <v>11289410</v>
      </c>
      <c r="E1994" s="191">
        <v>2464314.9</v>
      </c>
      <c r="F1994" s="191">
        <v>2464313.9</v>
      </c>
    </row>
    <row r="1995" spans="3:6">
      <c r="C1995" s="212" t="s">
        <v>4006</v>
      </c>
      <c r="D1995" s="191">
        <v>0</v>
      </c>
      <c r="E1995" s="191">
        <v>0</v>
      </c>
      <c r="F1995" s="191">
        <v>0</v>
      </c>
    </row>
    <row r="1996" spans="3:6">
      <c r="C1996" s="213" t="s">
        <v>3681</v>
      </c>
      <c r="D1996" s="191">
        <v>0</v>
      </c>
      <c r="E1996" s="191">
        <v>0</v>
      </c>
      <c r="F1996" s="191">
        <v>0</v>
      </c>
    </row>
    <row r="1997" spans="3:6">
      <c r="C1997" s="212" t="s">
        <v>2236</v>
      </c>
      <c r="D1997" s="191">
        <v>11289410</v>
      </c>
      <c r="E1997" s="191">
        <v>6416065</v>
      </c>
      <c r="F1997" s="191">
        <v>6416064.7599999998</v>
      </c>
    </row>
    <row r="1998" spans="3:6">
      <c r="C1998" s="213" t="s">
        <v>2237</v>
      </c>
      <c r="D1998" s="191">
        <v>11289410</v>
      </c>
      <c r="E1998" s="191">
        <v>6416065</v>
      </c>
      <c r="F1998" s="191">
        <v>6416064.7599999998</v>
      </c>
    </row>
    <row r="1999" spans="3:6">
      <c r="C1999" s="212" t="s">
        <v>2238</v>
      </c>
      <c r="D1999" s="191">
        <v>11289410</v>
      </c>
      <c r="E1999" s="191">
        <v>2510240</v>
      </c>
      <c r="F1999" s="191">
        <v>2510239.4300000002</v>
      </c>
    </row>
    <row r="2000" spans="3:6">
      <c r="C2000" s="213" t="s">
        <v>2239</v>
      </c>
      <c r="D2000" s="191">
        <v>11289410</v>
      </c>
      <c r="E2000" s="191">
        <v>2510240</v>
      </c>
      <c r="F2000" s="191">
        <v>2510239.4300000002</v>
      </c>
    </row>
    <row r="2001" spans="3:6">
      <c r="C2001" s="212" t="s">
        <v>4005</v>
      </c>
      <c r="D2001" s="191">
        <v>11289410</v>
      </c>
      <c r="E2001" s="191">
        <v>6416065.8300000001</v>
      </c>
      <c r="F2001" s="191">
        <v>6416064.7599999998</v>
      </c>
    </row>
    <row r="2002" spans="3:6">
      <c r="C2002" s="213" t="s">
        <v>2240</v>
      </c>
      <c r="D2002" s="191">
        <v>11289410</v>
      </c>
      <c r="E2002" s="191">
        <v>6416065.8300000001</v>
      </c>
      <c r="F2002" s="191">
        <v>6416064.7599999998</v>
      </c>
    </row>
    <row r="2003" spans="3:6">
      <c r="C2003" s="212" t="s">
        <v>437</v>
      </c>
      <c r="D2003" s="191">
        <v>39566128</v>
      </c>
      <c r="E2003" s="191">
        <v>0</v>
      </c>
      <c r="F2003" s="191">
        <v>0</v>
      </c>
    </row>
    <row r="2004" spans="3:6">
      <c r="C2004" s="213" t="s">
        <v>773</v>
      </c>
      <c r="D2004" s="191">
        <v>39566128</v>
      </c>
      <c r="E2004" s="191">
        <v>0</v>
      </c>
      <c r="F2004" s="191">
        <v>0</v>
      </c>
    </row>
    <row r="2005" spans="3:6">
      <c r="C2005" s="212" t="s">
        <v>2707</v>
      </c>
      <c r="D2005" s="191">
        <v>6779437</v>
      </c>
      <c r="E2005" s="191">
        <v>6779437</v>
      </c>
      <c r="F2005" s="191">
        <v>4160163.45</v>
      </c>
    </row>
    <row r="2006" spans="3:6">
      <c r="C2006" s="213" t="s">
        <v>2241</v>
      </c>
      <c r="D2006" s="191">
        <v>6779437</v>
      </c>
      <c r="E2006" s="191">
        <v>6779437</v>
      </c>
      <c r="F2006" s="191">
        <v>4160163.45</v>
      </c>
    </row>
    <row r="2007" spans="3:6">
      <c r="C2007" s="212" t="s">
        <v>1316</v>
      </c>
      <c r="D2007" s="191">
        <v>28510752</v>
      </c>
      <c r="E2007" s="191">
        <v>7184119.71</v>
      </c>
      <c r="F2007" s="191">
        <v>7184118.3300000001</v>
      </c>
    </row>
    <row r="2008" spans="3:6">
      <c r="C2008" s="213" t="s">
        <v>1317</v>
      </c>
      <c r="D2008" s="191">
        <v>6606206</v>
      </c>
      <c r="E2008" s="191">
        <v>2255597.83</v>
      </c>
      <c r="F2008" s="191">
        <v>2255596.98</v>
      </c>
    </row>
    <row r="2009" spans="3:6">
      <c r="C2009" s="213" t="s">
        <v>2242</v>
      </c>
      <c r="D2009" s="191">
        <v>21904546</v>
      </c>
      <c r="E2009" s="191">
        <v>4928521.88</v>
      </c>
      <c r="F2009" s="191">
        <v>4928521.3499999996</v>
      </c>
    </row>
    <row r="2010" spans="3:6">
      <c r="C2010" s="212" t="s">
        <v>4004</v>
      </c>
      <c r="D2010" s="191">
        <v>15918299</v>
      </c>
      <c r="E2010" s="191">
        <v>3860540.7</v>
      </c>
      <c r="F2010" s="191">
        <v>3860537.8</v>
      </c>
    </row>
    <row r="2011" spans="3:6">
      <c r="C2011" s="213" t="s">
        <v>1318</v>
      </c>
      <c r="D2011" s="191">
        <v>4628889</v>
      </c>
      <c r="E2011" s="191">
        <v>1320422.7</v>
      </c>
      <c r="F2011" s="191">
        <v>1320421.72</v>
      </c>
    </row>
    <row r="2012" spans="3:6">
      <c r="C2012" s="213" t="s">
        <v>2243</v>
      </c>
      <c r="D2012" s="191">
        <v>11289410</v>
      </c>
      <c r="E2012" s="191">
        <v>2540118</v>
      </c>
      <c r="F2012" s="191">
        <v>2540116.08</v>
      </c>
    </row>
    <row r="2013" spans="3:6">
      <c r="C2013" s="212" t="s">
        <v>438</v>
      </c>
      <c r="D2013" s="191">
        <v>14473657</v>
      </c>
      <c r="E2013" s="191">
        <v>1</v>
      </c>
      <c r="F2013" s="191">
        <v>0</v>
      </c>
    </row>
    <row r="2014" spans="3:6">
      <c r="C2014" s="213" t="s">
        <v>774</v>
      </c>
      <c r="D2014" s="191">
        <v>14473657</v>
      </c>
      <c r="E2014" s="191">
        <v>1</v>
      </c>
      <c r="F2014" s="191">
        <v>0</v>
      </c>
    </row>
    <row r="2015" spans="3:6">
      <c r="C2015" s="212" t="s">
        <v>1319</v>
      </c>
      <c r="D2015" s="191">
        <v>17895616</v>
      </c>
      <c r="E2015" s="191">
        <v>9493280.370000001</v>
      </c>
      <c r="F2015" s="191">
        <v>8493278.6500000004</v>
      </c>
    </row>
    <row r="2016" spans="3:6">
      <c r="C2016" s="213" t="s">
        <v>1320</v>
      </c>
      <c r="D2016" s="191">
        <v>11116179</v>
      </c>
      <c r="E2016" s="191">
        <v>7967908.3700000001</v>
      </c>
      <c r="F2016" s="191">
        <v>6967908.1299999999</v>
      </c>
    </row>
    <row r="2017" spans="3:6">
      <c r="C2017" s="213" t="s">
        <v>2244</v>
      </c>
      <c r="D2017" s="191">
        <v>6779437</v>
      </c>
      <c r="E2017" s="191">
        <v>1525372</v>
      </c>
      <c r="F2017" s="191">
        <v>1525370.52</v>
      </c>
    </row>
    <row r="2018" spans="3:6">
      <c r="C2018" s="212" t="s">
        <v>1321</v>
      </c>
      <c r="D2018" s="191">
        <v>22405589</v>
      </c>
      <c r="E2018" s="191">
        <v>16330001.369999999</v>
      </c>
      <c r="F2018" s="191">
        <v>6603341.6200000001</v>
      </c>
    </row>
    <row r="2019" spans="3:6">
      <c r="C2019" s="213" t="s">
        <v>1322</v>
      </c>
      <c r="D2019" s="191">
        <v>11116179</v>
      </c>
      <c r="E2019" s="191">
        <v>9726656.3699999992</v>
      </c>
      <c r="F2019" s="191">
        <v>0</v>
      </c>
    </row>
    <row r="2020" spans="3:6">
      <c r="C2020" s="213" t="s">
        <v>2245</v>
      </c>
      <c r="D2020" s="191">
        <v>11289410</v>
      </c>
      <c r="E2020" s="191">
        <v>6603345</v>
      </c>
      <c r="F2020" s="191">
        <v>6603341.6200000001</v>
      </c>
    </row>
    <row r="2021" spans="3:6">
      <c r="C2021" s="212" t="s">
        <v>1323</v>
      </c>
      <c r="D2021" s="191">
        <v>15918299</v>
      </c>
      <c r="E2021" s="191">
        <v>6559101.9500000002</v>
      </c>
      <c r="F2021" s="191">
        <v>3952519.7800000003</v>
      </c>
    </row>
    <row r="2022" spans="3:6">
      <c r="C2022" s="213" t="s">
        <v>1324</v>
      </c>
      <c r="D2022" s="191">
        <v>4628889</v>
      </c>
      <c r="E2022" s="191">
        <v>4050277.95</v>
      </c>
      <c r="F2022" s="191">
        <v>1443696.32</v>
      </c>
    </row>
    <row r="2023" spans="3:6">
      <c r="C2023" s="213" t="s">
        <v>2246</v>
      </c>
      <c r="D2023" s="191">
        <v>11289410</v>
      </c>
      <c r="E2023" s="191">
        <v>2508824</v>
      </c>
      <c r="F2023" s="191">
        <v>2508823.46</v>
      </c>
    </row>
    <row r="2024" spans="3:6">
      <c r="C2024" s="212" t="s">
        <v>1325</v>
      </c>
      <c r="D2024" s="191">
        <v>13385643</v>
      </c>
      <c r="E2024" s="191">
        <v>1557160</v>
      </c>
      <c r="F2024" s="191">
        <v>1557158.28</v>
      </c>
    </row>
    <row r="2025" spans="3:6">
      <c r="C2025" s="213" t="s">
        <v>1326</v>
      </c>
      <c r="D2025" s="191">
        <v>6606206</v>
      </c>
      <c r="E2025" s="191">
        <v>1</v>
      </c>
      <c r="F2025" s="191">
        <v>0</v>
      </c>
    </row>
    <row r="2026" spans="3:6">
      <c r="C2026" s="213" t="s">
        <v>2247</v>
      </c>
      <c r="D2026" s="191">
        <v>6779437</v>
      </c>
      <c r="E2026" s="191">
        <v>1557159</v>
      </c>
      <c r="F2026" s="191">
        <v>1557158.28</v>
      </c>
    </row>
    <row r="2027" spans="3:6">
      <c r="C2027" s="212" t="s">
        <v>1327</v>
      </c>
      <c r="D2027" s="191">
        <v>11408326</v>
      </c>
      <c r="E2027" s="191">
        <v>2753585</v>
      </c>
      <c r="F2027" s="191">
        <v>2753583.41</v>
      </c>
    </row>
    <row r="2028" spans="3:6">
      <c r="C2028" s="213" t="s">
        <v>1328</v>
      </c>
      <c r="D2028" s="191">
        <v>4628889</v>
      </c>
      <c r="E2028" s="191">
        <v>1</v>
      </c>
      <c r="F2028" s="191">
        <v>0</v>
      </c>
    </row>
    <row r="2029" spans="3:6">
      <c r="C2029" s="213" t="s">
        <v>2248</v>
      </c>
      <c r="D2029" s="191">
        <v>6779437</v>
      </c>
      <c r="E2029" s="191">
        <v>2753584</v>
      </c>
      <c r="F2029" s="191">
        <v>2753583.41</v>
      </c>
    </row>
    <row r="2030" spans="3:6">
      <c r="C2030" s="212" t="s">
        <v>439</v>
      </c>
      <c r="D2030" s="191">
        <v>3116871</v>
      </c>
      <c r="E2030" s="191">
        <v>27600062.140000001</v>
      </c>
      <c r="F2030" s="191">
        <v>25983187.84</v>
      </c>
    </row>
    <row r="2031" spans="3:6">
      <c r="C2031" s="213" t="s">
        <v>775</v>
      </c>
      <c r="D2031" s="191">
        <v>3116871</v>
      </c>
      <c r="E2031" s="191">
        <v>27600062.140000001</v>
      </c>
      <c r="F2031" s="191">
        <v>25983187.84</v>
      </c>
    </row>
    <row r="2032" spans="3:6">
      <c r="C2032" s="212" t="s">
        <v>4003</v>
      </c>
      <c r="D2032" s="191">
        <v>28575728</v>
      </c>
      <c r="E2032" s="191">
        <v>162810743.22</v>
      </c>
      <c r="F2032" s="191">
        <v>139829588.72999999</v>
      </c>
    </row>
    <row r="2033" spans="3:6">
      <c r="C2033" s="213" t="s">
        <v>776</v>
      </c>
      <c r="D2033" s="191">
        <v>28575728</v>
      </c>
      <c r="E2033" s="191">
        <v>162810743.22</v>
      </c>
      <c r="F2033" s="191">
        <v>139829588.72999999</v>
      </c>
    </row>
    <row r="2034" spans="3:6">
      <c r="C2034" s="212" t="s">
        <v>4002</v>
      </c>
      <c r="D2034" s="191">
        <v>0</v>
      </c>
      <c r="E2034" s="191">
        <v>15000000</v>
      </c>
      <c r="F2034" s="191">
        <v>0</v>
      </c>
    </row>
    <row r="2035" spans="3:6">
      <c r="C2035" s="213" t="s">
        <v>3680</v>
      </c>
      <c r="D2035" s="191">
        <v>0</v>
      </c>
      <c r="E2035" s="191">
        <v>15000000</v>
      </c>
      <c r="F2035" s="191">
        <v>0</v>
      </c>
    </row>
    <row r="2036" spans="3:6">
      <c r="C2036" s="212" t="s">
        <v>1909</v>
      </c>
      <c r="D2036" s="191">
        <v>45809138</v>
      </c>
      <c r="E2036" s="191">
        <v>95242267</v>
      </c>
      <c r="F2036" s="191">
        <v>90242266.400000006</v>
      </c>
    </row>
    <row r="2037" spans="3:6">
      <c r="C2037" s="213" t="s">
        <v>1910</v>
      </c>
      <c r="D2037" s="191">
        <v>45809138</v>
      </c>
      <c r="E2037" s="191">
        <v>95242267</v>
      </c>
      <c r="F2037" s="191">
        <v>90242266.400000006</v>
      </c>
    </row>
    <row r="2038" spans="3:6">
      <c r="C2038" s="212" t="s">
        <v>2632</v>
      </c>
      <c r="D2038" s="191">
        <v>26188880</v>
      </c>
      <c r="E2038" s="191">
        <v>45000019</v>
      </c>
      <c r="F2038" s="191">
        <v>44999686.299999997</v>
      </c>
    </row>
    <row r="2039" spans="3:6">
      <c r="C2039" s="213" t="s">
        <v>2633</v>
      </c>
      <c r="D2039" s="191">
        <v>26188880</v>
      </c>
      <c r="E2039" s="191">
        <v>45000019</v>
      </c>
      <c r="F2039" s="191">
        <v>44999686.299999997</v>
      </c>
    </row>
    <row r="2040" spans="3:6">
      <c r="C2040" s="212" t="s">
        <v>4260</v>
      </c>
      <c r="D2040" s="191">
        <v>0</v>
      </c>
      <c r="E2040" s="191">
        <v>55820000</v>
      </c>
      <c r="F2040" s="191">
        <v>40819940.109999999</v>
      </c>
    </row>
    <row r="2041" spans="3:6">
      <c r="C2041" s="213" t="s">
        <v>4259</v>
      </c>
      <c r="D2041" s="191">
        <v>0</v>
      </c>
      <c r="E2041" s="191">
        <v>55820000</v>
      </c>
      <c r="F2041" s="191">
        <v>40819940.109999999</v>
      </c>
    </row>
    <row r="2042" spans="3:6">
      <c r="C2042" s="212" t="s">
        <v>973</v>
      </c>
      <c r="D2042" s="191">
        <v>709263</v>
      </c>
      <c r="E2042" s="191">
        <v>0</v>
      </c>
      <c r="F2042" s="191">
        <v>0</v>
      </c>
    </row>
    <row r="2043" spans="3:6">
      <c r="C2043" s="213" t="s">
        <v>974</v>
      </c>
      <c r="D2043" s="191">
        <v>709263</v>
      </c>
      <c r="E2043" s="191">
        <v>0</v>
      </c>
      <c r="F2043" s="191">
        <v>0</v>
      </c>
    </row>
    <row r="2044" spans="3:6">
      <c r="C2044" s="212" t="s">
        <v>4001</v>
      </c>
      <c r="D2044" s="191">
        <v>0</v>
      </c>
      <c r="E2044" s="191">
        <v>341526.67</v>
      </c>
      <c r="F2044" s="191">
        <v>341526.67</v>
      </c>
    </row>
    <row r="2045" spans="3:6">
      <c r="C2045" s="213" t="s">
        <v>3679</v>
      </c>
      <c r="D2045" s="191">
        <v>0</v>
      </c>
      <c r="E2045" s="191">
        <v>341526.67</v>
      </c>
      <c r="F2045" s="191">
        <v>341526.67</v>
      </c>
    </row>
    <row r="2046" spans="3:6">
      <c r="C2046" s="212" t="s">
        <v>3211</v>
      </c>
      <c r="D2046" s="191">
        <v>0</v>
      </c>
      <c r="E2046" s="191">
        <v>10553768.33</v>
      </c>
      <c r="F2046" s="191">
        <v>8553768.3300000001</v>
      </c>
    </row>
    <row r="2047" spans="3:6">
      <c r="C2047" s="213" t="s">
        <v>3210</v>
      </c>
      <c r="D2047" s="191">
        <v>0</v>
      </c>
      <c r="E2047" s="191">
        <v>10553768.33</v>
      </c>
      <c r="F2047" s="191">
        <v>8553768.3300000001</v>
      </c>
    </row>
    <row r="2048" spans="3:6">
      <c r="C2048" s="212" t="s">
        <v>440</v>
      </c>
      <c r="D2048" s="191">
        <v>62815614</v>
      </c>
      <c r="E2048" s="191">
        <v>44589610.780000001</v>
      </c>
      <c r="F2048" s="191">
        <v>44457064.329999998</v>
      </c>
    </row>
    <row r="2049" spans="3:6">
      <c r="C2049" s="213" t="s">
        <v>777</v>
      </c>
      <c r="D2049" s="191">
        <v>62815614</v>
      </c>
      <c r="E2049" s="191">
        <v>44589610.780000001</v>
      </c>
      <c r="F2049" s="191">
        <v>44457064.329999998</v>
      </c>
    </row>
    <row r="2050" spans="3:6">
      <c r="C2050" s="212" t="s">
        <v>3469</v>
      </c>
      <c r="D2050" s="191">
        <v>0</v>
      </c>
      <c r="E2050" s="191">
        <v>0</v>
      </c>
      <c r="F2050" s="191">
        <v>0</v>
      </c>
    </row>
    <row r="2051" spans="3:6">
      <c r="C2051" s="213" t="s">
        <v>3468</v>
      </c>
      <c r="D2051" s="191">
        <v>0</v>
      </c>
      <c r="E2051" s="191">
        <v>0</v>
      </c>
      <c r="F2051" s="191">
        <v>0</v>
      </c>
    </row>
    <row r="2052" spans="3:6">
      <c r="C2052" s="212" t="s">
        <v>3467</v>
      </c>
      <c r="D2052" s="191">
        <v>0</v>
      </c>
      <c r="E2052" s="191">
        <v>0</v>
      </c>
      <c r="F2052" s="191">
        <v>0</v>
      </c>
    </row>
    <row r="2053" spans="3:6">
      <c r="C2053" s="213" t="s">
        <v>3466</v>
      </c>
      <c r="D2053" s="191">
        <v>0</v>
      </c>
      <c r="E2053" s="191">
        <v>0</v>
      </c>
      <c r="F2053" s="191">
        <v>0</v>
      </c>
    </row>
    <row r="2054" spans="3:6">
      <c r="C2054" s="212" t="s">
        <v>3465</v>
      </c>
      <c r="D2054" s="191">
        <v>0</v>
      </c>
      <c r="E2054" s="191">
        <v>0</v>
      </c>
      <c r="F2054" s="191">
        <v>0</v>
      </c>
    </row>
    <row r="2055" spans="3:6">
      <c r="C2055" s="213" t="s">
        <v>3464</v>
      </c>
      <c r="D2055" s="191">
        <v>0</v>
      </c>
      <c r="E2055" s="191">
        <v>0</v>
      </c>
      <c r="F2055" s="191">
        <v>0</v>
      </c>
    </row>
    <row r="2056" spans="3:6">
      <c r="C2056" s="212" t="s">
        <v>3463</v>
      </c>
      <c r="D2056" s="191">
        <v>0</v>
      </c>
      <c r="E2056" s="191">
        <v>0</v>
      </c>
      <c r="F2056" s="191">
        <v>0</v>
      </c>
    </row>
    <row r="2057" spans="3:6">
      <c r="C2057" s="213" t="s">
        <v>3462</v>
      </c>
      <c r="D2057" s="191">
        <v>0</v>
      </c>
      <c r="E2057" s="191">
        <v>0</v>
      </c>
      <c r="F2057" s="191">
        <v>0</v>
      </c>
    </row>
    <row r="2058" spans="3:6">
      <c r="C2058" s="212" t="s">
        <v>441</v>
      </c>
      <c r="D2058" s="191">
        <v>1986822</v>
      </c>
      <c r="E2058" s="191">
        <v>24198606.52</v>
      </c>
      <c r="F2058" s="191">
        <v>0</v>
      </c>
    </row>
    <row r="2059" spans="3:6">
      <c r="C2059" s="213" t="s">
        <v>778</v>
      </c>
      <c r="D2059" s="191">
        <v>1986822</v>
      </c>
      <c r="E2059" s="191">
        <v>24198606.52</v>
      </c>
      <c r="F2059" s="191">
        <v>0</v>
      </c>
    </row>
    <row r="2060" spans="3:6">
      <c r="C2060" s="212" t="s">
        <v>4000</v>
      </c>
      <c r="D2060" s="191">
        <v>0</v>
      </c>
      <c r="E2060" s="191">
        <v>0</v>
      </c>
      <c r="F2060" s="191">
        <v>0</v>
      </c>
    </row>
    <row r="2061" spans="3:6">
      <c r="C2061" s="213" t="s">
        <v>3461</v>
      </c>
      <c r="D2061" s="191">
        <v>0</v>
      </c>
      <c r="E2061" s="191">
        <v>0</v>
      </c>
      <c r="F2061" s="191">
        <v>0</v>
      </c>
    </row>
    <row r="2062" spans="3:6">
      <c r="C2062" s="212" t="s">
        <v>3999</v>
      </c>
      <c r="D2062" s="191">
        <v>0</v>
      </c>
      <c r="E2062" s="191">
        <v>0</v>
      </c>
      <c r="F2062" s="191">
        <v>0</v>
      </c>
    </row>
    <row r="2063" spans="3:6">
      <c r="C2063" s="213" t="s">
        <v>3460</v>
      </c>
      <c r="D2063" s="191">
        <v>0</v>
      </c>
      <c r="E2063" s="191">
        <v>0</v>
      </c>
      <c r="F2063" s="191">
        <v>0</v>
      </c>
    </row>
    <row r="2064" spans="3:6">
      <c r="C2064" s="212" t="s">
        <v>975</v>
      </c>
      <c r="D2064" s="191">
        <v>2179257</v>
      </c>
      <c r="E2064" s="191">
        <v>0</v>
      </c>
      <c r="F2064" s="191">
        <v>0</v>
      </c>
    </row>
    <row r="2065" spans="3:6">
      <c r="C2065" s="213" t="s">
        <v>976</v>
      </c>
      <c r="D2065" s="191">
        <v>2179257</v>
      </c>
      <c r="E2065" s="191">
        <v>0</v>
      </c>
      <c r="F2065" s="191">
        <v>0</v>
      </c>
    </row>
    <row r="2066" spans="3:6">
      <c r="C2066" s="212" t="s">
        <v>3459</v>
      </c>
      <c r="D2066" s="191">
        <v>0</v>
      </c>
      <c r="E2066" s="191">
        <v>0</v>
      </c>
      <c r="F2066" s="191">
        <v>0</v>
      </c>
    </row>
    <row r="2067" spans="3:6">
      <c r="C2067" s="213" t="s">
        <v>3458</v>
      </c>
      <c r="D2067" s="191">
        <v>0</v>
      </c>
      <c r="E2067" s="191">
        <v>0</v>
      </c>
      <c r="F2067" s="191">
        <v>0</v>
      </c>
    </row>
    <row r="2068" spans="3:6">
      <c r="C2068" s="212" t="s">
        <v>3998</v>
      </c>
      <c r="D2068" s="191">
        <v>11580836</v>
      </c>
      <c r="E2068" s="191">
        <v>46418</v>
      </c>
      <c r="F2068" s="191">
        <v>0</v>
      </c>
    </row>
    <row r="2069" spans="3:6">
      <c r="C2069" s="213" t="s">
        <v>779</v>
      </c>
      <c r="D2069" s="191">
        <v>11580836</v>
      </c>
      <c r="E2069" s="191">
        <v>46418</v>
      </c>
      <c r="F2069" s="191">
        <v>0</v>
      </c>
    </row>
    <row r="2070" spans="3:6">
      <c r="C2070" s="212" t="s">
        <v>2708</v>
      </c>
      <c r="D2070" s="191">
        <v>5448144</v>
      </c>
      <c r="E2070" s="191">
        <v>3552212</v>
      </c>
      <c r="F2070" s="191">
        <v>3552211.16</v>
      </c>
    </row>
    <row r="2071" spans="3:6">
      <c r="C2071" s="213" t="s">
        <v>2251</v>
      </c>
      <c r="D2071" s="191">
        <v>5448144</v>
      </c>
      <c r="E2071" s="191">
        <v>3552212</v>
      </c>
      <c r="F2071" s="191">
        <v>3552211.16</v>
      </c>
    </row>
    <row r="2072" spans="3:6">
      <c r="C2072" s="212" t="s">
        <v>442</v>
      </c>
      <c r="D2072" s="191">
        <v>13817970</v>
      </c>
      <c r="E2072" s="191">
        <v>64420917.030000001</v>
      </c>
      <c r="F2072" s="191">
        <v>64420466.030000001</v>
      </c>
    </row>
    <row r="2073" spans="3:6">
      <c r="C2073" s="213" t="s">
        <v>780</v>
      </c>
      <c r="D2073" s="191">
        <v>13817970</v>
      </c>
      <c r="E2073" s="191">
        <v>64420917.030000001</v>
      </c>
      <c r="F2073" s="191">
        <v>64420466.030000001</v>
      </c>
    </row>
    <row r="2074" spans="3:6">
      <c r="C2074" s="212" t="s">
        <v>443</v>
      </c>
      <c r="D2074" s="191">
        <v>9906364</v>
      </c>
      <c r="E2074" s="191">
        <v>4574850</v>
      </c>
      <c r="F2074" s="191">
        <v>4574424</v>
      </c>
    </row>
    <row r="2075" spans="3:6">
      <c r="C2075" s="213" t="s">
        <v>781</v>
      </c>
      <c r="D2075" s="191">
        <v>9906364</v>
      </c>
      <c r="E2075" s="191">
        <v>4574850</v>
      </c>
      <c r="F2075" s="191">
        <v>4574424</v>
      </c>
    </row>
    <row r="2076" spans="3:6">
      <c r="C2076" s="212" t="s">
        <v>444</v>
      </c>
      <c r="D2076" s="191">
        <v>7839271</v>
      </c>
      <c r="E2076" s="191">
        <v>5665491</v>
      </c>
      <c r="F2076" s="191">
        <v>1618483.33</v>
      </c>
    </row>
    <row r="2077" spans="3:6">
      <c r="C2077" s="213" t="s">
        <v>782</v>
      </c>
      <c r="D2077" s="191">
        <v>7839271</v>
      </c>
      <c r="E2077" s="191">
        <v>5665491</v>
      </c>
      <c r="F2077" s="191">
        <v>1618483.33</v>
      </c>
    </row>
    <row r="2078" spans="3:6">
      <c r="C2078" s="212" t="s">
        <v>3997</v>
      </c>
      <c r="D2078" s="191">
        <v>12212762</v>
      </c>
      <c r="E2078" s="191">
        <v>10552100</v>
      </c>
      <c r="F2078" s="191">
        <v>10552009.93</v>
      </c>
    </row>
    <row r="2079" spans="3:6">
      <c r="C2079" s="213" t="s">
        <v>783</v>
      </c>
      <c r="D2079" s="191">
        <v>12212762</v>
      </c>
      <c r="E2079" s="191">
        <v>10552100</v>
      </c>
      <c r="F2079" s="191">
        <v>10552009.93</v>
      </c>
    </row>
    <row r="2080" spans="3:6">
      <c r="C2080" s="212" t="s">
        <v>2955</v>
      </c>
      <c r="D2080" s="191">
        <v>11123643</v>
      </c>
      <c r="E2080" s="191">
        <v>1</v>
      </c>
      <c r="F2080" s="191">
        <v>0</v>
      </c>
    </row>
    <row r="2081" spans="3:6">
      <c r="C2081" s="213" t="s">
        <v>2956</v>
      </c>
      <c r="D2081" s="191">
        <v>11123643</v>
      </c>
      <c r="E2081" s="191">
        <v>1</v>
      </c>
      <c r="F2081" s="191">
        <v>0</v>
      </c>
    </row>
    <row r="2082" spans="3:6">
      <c r="C2082" s="212" t="s">
        <v>2957</v>
      </c>
      <c r="D2082" s="191">
        <v>857150</v>
      </c>
      <c r="E2082" s="191">
        <v>12000001</v>
      </c>
      <c r="F2082" s="191">
        <v>12000000</v>
      </c>
    </row>
    <row r="2083" spans="3:6">
      <c r="C2083" s="213" t="s">
        <v>2958</v>
      </c>
      <c r="D2083" s="191">
        <v>857150</v>
      </c>
      <c r="E2083" s="191">
        <v>12000001</v>
      </c>
      <c r="F2083" s="191">
        <v>12000000</v>
      </c>
    </row>
    <row r="2084" spans="3:6">
      <c r="C2084" s="212" t="s">
        <v>445</v>
      </c>
      <c r="D2084" s="191">
        <v>5313714</v>
      </c>
      <c r="E2084" s="191">
        <v>8449527.5199999996</v>
      </c>
      <c r="F2084" s="191">
        <v>1997702.76</v>
      </c>
    </row>
    <row r="2085" spans="3:6">
      <c r="C2085" s="213" t="s">
        <v>784</v>
      </c>
      <c r="D2085" s="191">
        <v>5313714</v>
      </c>
      <c r="E2085" s="191">
        <v>8449527.5199999996</v>
      </c>
      <c r="F2085" s="191">
        <v>1997702.76</v>
      </c>
    </row>
    <row r="2086" spans="3:6">
      <c r="C2086" s="212" t="s">
        <v>446</v>
      </c>
      <c r="D2086" s="191">
        <v>77285965</v>
      </c>
      <c r="E2086" s="191">
        <v>68435633</v>
      </c>
      <c r="F2086" s="191">
        <v>68435272.560000002</v>
      </c>
    </row>
    <row r="2087" spans="3:6">
      <c r="C2087" s="213" t="s">
        <v>785</v>
      </c>
      <c r="D2087" s="191">
        <v>77285965</v>
      </c>
      <c r="E2087" s="191">
        <v>68435633</v>
      </c>
      <c r="F2087" s="191">
        <v>68435272.560000002</v>
      </c>
    </row>
    <row r="2088" spans="3:6">
      <c r="C2088" s="212" t="s">
        <v>1024</v>
      </c>
      <c r="D2088" s="191">
        <v>17110090</v>
      </c>
      <c r="E2088" s="191">
        <v>1</v>
      </c>
      <c r="F2088" s="191">
        <v>0</v>
      </c>
    </row>
    <row r="2089" spans="3:6">
      <c r="C2089" s="213" t="s">
        <v>1025</v>
      </c>
      <c r="D2089" s="191">
        <v>17110090</v>
      </c>
      <c r="E2089" s="191">
        <v>1</v>
      </c>
      <c r="F2089" s="191">
        <v>0</v>
      </c>
    </row>
    <row r="2090" spans="3:6">
      <c r="C2090" s="212" t="s">
        <v>447</v>
      </c>
      <c r="D2090" s="191">
        <v>11599688</v>
      </c>
      <c r="E2090" s="191">
        <v>9888613.2799999993</v>
      </c>
      <c r="F2090" s="191">
        <v>7950019.1699999999</v>
      </c>
    </row>
    <row r="2091" spans="3:6">
      <c r="C2091" s="213" t="s">
        <v>786</v>
      </c>
      <c r="D2091" s="191">
        <v>11599688</v>
      </c>
      <c r="E2091" s="191">
        <v>9888613.2799999993</v>
      </c>
      <c r="F2091" s="191">
        <v>7950019.1699999999</v>
      </c>
    </row>
    <row r="2092" spans="3:6">
      <c r="C2092" s="212" t="s">
        <v>448</v>
      </c>
      <c r="D2092" s="191">
        <v>6146343</v>
      </c>
      <c r="E2092" s="191">
        <v>28342434.23</v>
      </c>
      <c r="F2092" s="191">
        <v>17079211.850000001</v>
      </c>
    </row>
    <row r="2093" spans="3:6">
      <c r="C2093" s="213" t="s">
        <v>787</v>
      </c>
      <c r="D2093" s="191">
        <v>6146343</v>
      </c>
      <c r="E2093" s="191">
        <v>28342434.23</v>
      </c>
      <c r="F2093" s="191">
        <v>17079211.850000001</v>
      </c>
    </row>
    <row r="2094" spans="3:6">
      <c r="C2094" s="212" t="s">
        <v>1083</v>
      </c>
      <c r="D2094" s="191">
        <v>98118135</v>
      </c>
      <c r="E2094" s="191">
        <v>44062623</v>
      </c>
      <c r="F2094" s="191">
        <v>44062452.119999997</v>
      </c>
    </row>
    <row r="2095" spans="3:6">
      <c r="C2095" s="213" t="s">
        <v>1084</v>
      </c>
      <c r="D2095" s="191">
        <v>28030506</v>
      </c>
      <c r="E2095" s="191">
        <v>3219829</v>
      </c>
      <c r="F2095" s="191">
        <v>3219800</v>
      </c>
    </row>
    <row r="2096" spans="3:6">
      <c r="C2096" s="213" t="s">
        <v>2634</v>
      </c>
      <c r="D2096" s="191">
        <v>70087629</v>
      </c>
      <c r="E2096" s="191">
        <v>40842794</v>
      </c>
      <c r="F2096" s="191">
        <v>40842652.119999997</v>
      </c>
    </row>
    <row r="2097" spans="3:6">
      <c r="C2097" s="212" t="s">
        <v>449</v>
      </c>
      <c r="D2097" s="191">
        <v>37000000</v>
      </c>
      <c r="E2097" s="191">
        <v>112976489.31</v>
      </c>
      <c r="F2097" s="191">
        <v>112976485.92</v>
      </c>
    </row>
    <row r="2098" spans="3:6">
      <c r="C2098" s="213" t="s">
        <v>788</v>
      </c>
      <c r="D2098" s="191">
        <v>37000000</v>
      </c>
      <c r="E2098" s="191">
        <v>112976489.31</v>
      </c>
      <c r="F2098" s="191">
        <v>112976485.92</v>
      </c>
    </row>
    <row r="2099" spans="3:6">
      <c r="C2099" s="212" t="s">
        <v>2764</v>
      </c>
      <c r="D2099" s="191">
        <v>42495789</v>
      </c>
      <c r="E2099" s="191">
        <v>47197769.210000001</v>
      </c>
      <c r="F2099" s="191">
        <v>46793878.549999997</v>
      </c>
    </row>
    <row r="2100" spans="3:6">
      <c r="C2100" s="213" t="s">
        <v>2765</v>
      </c>
      <c r="D2100" s="191">
        <v>42495789</v>
      </c>
      <c r="E2100" s="191">
        <v>47197769.210000001</v>
      </c>
      <c r="F2100" s="191">
        <v>46793878.549999997</v>
      </c>
    </row>
    <row r="2101" spans="3:6">
      <c r="C2101" s="212" t="s">
        <v>450</v>
      </c>
      <c r="D2101" s="191">
        <v>5024165</v>
      </c>
      <c r="E2101" s="191">
        <v>204165</v>
      </c>
      <c r="F2101" s="191">
        <v>0</v>
      </c>
    </row>
    <row r="2102" spans="3:6">
      <c r="C2102" s="213" t="s">
        <v>789</v>
      </c>
      <c r="D2102" s="191">
        <v>5024165</v>
      </c>
      <c r="E2102" s="191">
        <v>204165</v>
      </c>
      <c r="F2102" s="191">
        <v>0</v>
      </c>
    </row>
    <row r="2103" spans="3:6">
      <c r="C2103" s="212" t="s">
        <v>4258</v>
      </c>
      <c r="D2103" s="191">
        <v>0</v>
      </c>
      <c r="E2103" s="191">
        <v>40731000</v>
      </c>
      <c r="F2103" s="191">
        <v>40730574.509999998</v>
      </c>
    </row>
    <row r="2104" spans="3:6">
      <c r="C2104" s="213" t="s">
        <v>4257</v>
      </c>
      <c r="D2104" s="191">
        <v>0</v>
      </c>
      <c r="E2104" s="191">
        <v>40731000</v>
      </c>
      <c r="F2104" s="191">
        <v>40730574.509999998</v>
      </c>
    </row>
    <row r="2105" spans="3:6">
      <c r="C2105" s="212" t="s">
        <v>451</v>
      </c>
      <c r="D2105" s="191">
        <v>139443664</v>
      </c>
      <c r="E2105" s="191">
        <v>0</v>
      </c>
      <c r="F2105" s="191">
        <v>0</v>
      </c>
    </row>
    <row r="2106" spans="3:6">
      <c r="C2106" s="213" t="s">
        <v>790</v>
      </c>
      <c r="D2106" s="191">
        <v>139443664</v>
      </c>
      <c r="E2106" s="191">
        <v>0</v>
      </c>
      <c r="F2106" s="191">
        <v>0</v>
      </c>
    </row>
    <row r="2107" spans="3:6">
      <c r="C2107" s="212" t="s">
        <v>2249</v>
      </c>
      <c r="D2107" s="191">
        <v>6779437</v>
      </c>
      <c r="E2107" s="191">
        <v>1593658</v>
      </c>
      <c r="F2107" s="191">
        <v>1593656.69</v>
      </c>
    </row>
    <row r="2108" spans="3:6">
      <c r="C2108" s="213" t="s">
        <v>2250</v>
      </c>
      <c r="D2108" s="191">
        <v>6779437</v>
      </c>
      <c r="E2108" s="191">
        <v>1593658</v>
      </c>
      <c r="F2108" s="191">
        <v>1593656.69</v>
      </c>
    </row>
    <row r="2109" spans="3:6">
      <c r="C2109" s="211" t="s">
        <v>282</v>
      </c>
      <c r="D2109" s="199">
        <v>641166487</v>
      </c>
      <c r="E2109" s="199">
        <v>462957675.01999998</v>
      </c>
      <c r="F2109" s="199">
        <v>127434250.23999998</v>
      </c>
    </row>
    <row r="2110" spans="3:6">
      <c r="C2110" s="212" t="s">
        <v>3996</v>
      </c>
      <c r="D2110" s="191">
        <v>320784100</v>
      </c>
      <c r="E2110" s="191">
        <v>182057355.5</v>
      </c>
      <c r="F2110" s="191">
        <v>72174720.709999993</v>
      </c>
    </row>
    <row r="2111" spans="3:6">
      <c r="C2111" s="213" t="s">
        <v>1329</v>
      </c>
      <c r="D2111" s="191">
        <v>320784100</v>
      </c>
      <c r="E2111" s="191">
        <v>182057355.5</v>
      </c>
      <c r="F2111" s="191">
        <v>72174720.709999993</v>
      </c>
    </row>
    <row r="2112" spans="3:6">
      <c r="C2112" s="212" t="s">
        <v>2547</v>
      </c>
      <c r="D2112" s="191">
        <v>22782379</v>
      </c>
      <c r="E2112" s="191">
        <v>22782379</v>
      </c>
      <c r="F2112" s="191">
        <v>8036634.0999999996</v>
      </c>
    </row>
    <row r="2113" spans="3:6">
      <c r="C2113" s="213" t="s">
        <v>2548</v>
      </c>
      <c r="D2113" s="191">
        <v>22782379</v>
      </c>
      <c r="E2113" s="191">
        <v>22782379</v>
      </c>
      <c r="F2113" s="191">
        <v>8036634.0999999996</v>
      </c>
    </row>
    <row r="2114" spans="3:6">
      <c r="C2114" s="212" t="s">
        <v>2959</v>
      </c>
      <c r="D2114" s="191">
        <v>227199999</v>
      </c>
      <c r="E2114" s="191">
        <v>91377992.269999996</v>
      </c>
      <c r="F2114" s="191">
        <v>0</v>
      </c>
    </row>
    <row r="2115" spans="3:6">
      <c r="C2115" s="213" t="s">
        <v>2960</v>
      </c>
      <c r="D2115" s="191">
        <v>227199999</v>
      </c>
      <c r="E2115" s="191">
        <v>91377992.269999996</v>
      </c>
      <c r="F2115" s="191">
        <v>0</v>
      </c>
    </row>
    <row r="2116" spans="3:6">
      <c r="C2116" s="212" t="s">
        <v>2635</v>
      </c>
      <c r="D2116" s="191">
        <v>70400009</v>
      </c>
      <c r="E2116" s="191">
        <v>72075948.260000005</v>
      </c>
      <c r="F2116" s="191">
        <v>19752548.399999999</v>
      </c>
    </row>
    <row r="2117" spans="3:6">
      <c r="C2117" s="213" t="s">
        <v>2636</v>
      </c>
      <c r="D2117" s="191">
        <v>70400009</v>
      </c>
      <c r="E2117" s="191">
        <v>72075948.260000005</v>
      </c>
      <c r="F2117" s="191">
        <v>19752548.399999999</v>
      </c>
    </row>
    <row r="2118" spans="3:6">
      <c r="C2118" s="212" t="s">
        <v>3163</v>
      </c>
      <c r="D2118" s="191">
        <v>0</v>
      </c>
      <c r="E2118" s="191">
        <v>70664000</v>
      </c>
      <c r="F2118" s="191">
        <v>27470347.030000001</v>
      </c>
    </row>
    <row r="2119" spans="3:6">
      <c r="C2119" s="213" t="s">
        <v>3164</v>
      </c>
      <c r="D2119" s="191">
        <v>0</v>
      </c>
      <c r="E2119" s="191">
        <v>70664000</v>
      </c>
      <c r="F2119" s="191">
        <v>27470347.030000001</v>
      </c>
    </row>
    <row r="2120" spans="3:6">
      <c r="C2120" s="212" t="s">
        <v>3995</v>
      </c>
      <c r="D2120" s="191">
        <v>0</v>
      </c>
      <c r="E2120" s="191">
        <v>23999999.989999998</v>
      </c>
      <c r="F2120" s="191">
        <v>0</v>
      </c>
    </row>
    <row r="2121" spans="3:6">
      <c r="C2121" s="213" t="s">
        <v>3736</v>
      </c>
      <c r="D2121" s="191">
        <v>0</v>
      </c>
      <c r="E2121" s="191">
        <v>23999999.989999998</v>
      </c>
      <c r="F2121" s="191">
        <v>0</v>
      </c>
    </row>
    <row r="2122" spans="3:6">
      <c r="C2122" s="211" t="s">
        <v>297</v>
      </c>
      <c r="D2122" s="199">
        <v>0</v>
      </c>
      <c r="E2122" s="199">
        <v>9000001</v>
      </c>
      <c r="F2122" s="199">
        <v>6022100</v>
      </c>
    </row>
    <row r="2123" spans="3:6">
      <c r="C2123" s="212" t="s">
        <v>3994</v>
      </c>
      <c r="D2123" s="191">
        <v>0</v>
      </c>
      <c r="E2123" s="191">
        <v>1</v>
      </c>
      <c r="F2123" s="191">
        <v>0</v>
      </c>
    </row>
    <row r="2124" spans="3:6">
      <c r="C2124" s="213" t="s">
        <v>3265</v>
      </c>
      <c r="D2124" s="191">
        <v>0</v>
      </c>
      <c r="E2124" s="191">
        <v>1</v>
      </c>
      <c r="F2124" s="191">
        <v>0</v>
      </c>
    </row>
    <row r="2125" spans="3:6">
      <c r="C2125" s="212" t="s">
        <v>1909</v>
      </c>
      <c r="D2125" s="191">
        <v>0</v>
      </c>
      <c r="E2125" s="191">
        <v>9000000</v>
      </c>
      <c r="F2125" s="191">
        <v>6022100</v>
      </c>
    </row>
    <row r="2126" spans="3:6">
      <c r="C2126" s="213" t="s">
        <v>1910</v>
      </c>
      <c r="D2126" s="191">
        <v>0</v>
      </c>
      <c r="E2126" s="191">
        <v>9000000</v>
      </c>
      <c r="F2126" s="191">
        <v>6022100</v>
      </c>
    </row>
    <row r="2127" spans="3:6">
      <c r="C2127" s="212" t="s">
        <v>3264</v>
      </c>
      <c r="D2127" s="191">
        <v>0</v>
      </c>
      <c r="E2127" s="191">
        <v>0</v>
      </c>
      <c r="F2127" s="191">
        <v>0</v>
      </c>
    </row>
    <row r="2128" spans="3:6">
      <c r="C2128" s="213" t="s">
        <v>3263</v>
      </c>
      <c r="D2128" s="191">
        <v>0</v>
      </c>
      <c r="E2128" s="191">
        <v>0</v>
      </c>
      <c r="F2128" s="191">
        <v>0</v>
      </c>
    </row>
    <row r="2129" spans="3:6">
      <c r="C2129" s="210" t="s">
        <v>452</v>
      </c>
      <c r="D2129" s="191">
        <v>261407278</v>
      </c>
      <c r="E2129" s="191">
        <v>481031726.66999996</v>
      </c>
      <c r="F2129" s="191">
        <v>473872629.19999999</v>
      </c>
    </row>
    <row r="2130" spans="3:6">
      <c r="C2130" s="211" t="s">
        <v>280</v>
      </c>
      <c r="D2130" s="199">
        <v>261407278</v>
      </c>
      <c r="E2130" s="199">
        <v>430083149.00999999</v>
      </c>
      <c r="F2130" s="199">
        <v>422924051.74000001</v>
      </c>
    </row>
    <row r="2131" spans="3:6">
      <c r="C2131" s="212" t="s">
        <v>1330</v>
      </c>
      <c r="D2131" s="191">
        <v>11035275</v>
      </c>
      <c r="E2131" s="191">
        <v>0.56000000000000005</v>
      </c>
      <c r="F2131" s="191">
        <v>0</v>
      </c>
    </row>
    <row r="2132" spans="3:6">
      <c r="C2132" s="213" t="s">
        <v>1331</v>
      </c>
      <c r="D2132" s="191">
        <v>11035275</v>
      </c>
      <c r="E2132" s="191">
        <v>0.56000000000000005</v>
      </c>
      <c r="F2132" s="191">
        <v>0</v>
      </c>
    </row>
    <row r="2133" spans="3:6">
      <c r="C2133" s="212" t="s">
        <v>1332</v>
      </c>
      <c r="D2133" s="191">
        <v>4595200</v>
      </c>
      <c r="E2133" s="191">
        <v>1.94</v>
      </c>
      <c r="F2133" s="191">
        <v>0</v>
      </c>
    </row>
    <row r="2134" spans="3:6">
      <c r="C2134" s="213" t="s">
        <v>1333</v>
      </c>
      <c r="D2134" s="191">
        <v>4595200</v>
      </c>
      <c r="E2134" s="191">
        <v>1.94</v>
      </c>
      <c r="F2134" s="191">
        <v>0</v>
      </c>
    </row>
    <row r="2135" spans="3:6">
      <c r="C2135" s="212" t="s">
        <v>1334</v>
      </c>
      <c r="D2135" s="191">
        <v>4595200</v>
      </c>
      <c r="E2135" s="191">
        <v>1.94</v>
      </c>
      <c r="F2135" s="191">
        <v>0</v>
      </c>
    </row>
    <row r="2136" spans="3:6">
      <c r="C2136" s="213" t="s">
        <v>1335</v>
      </c>
      <c r="D2136" s="191">
        <v>4595200</v>
      </c>
      <c r="E2136" s="191">
        <v>1.94</v>
      </c>
      <c r="F2136" s="191">
        <v>0</v>
      </c>
    </row>
    <row r="2137" spans="3:6">
      <c r="C2137" s="212" t="s">
        <v>1336</v>
      </c>
      <c r="D2137" s="191">
        <v>6558125</v>
      </c>
      <c r="E2137" s="191">
        <v>0</v>
      </c>
      <c r="F2137" s="191">
        <v>0</v>
      </c>
    </row>
    <row r="2138" spans="3:6">
      <c r="C2138" s="213" t="s">
        <v>1337</v>
      </c>
      <c r="D2138" s="191">
        <v>6558125</v>
      </c>
      <c r="E2138" s="191">
        <v>0</v>
      </c>
      <c r="F2138" s="191">
        <v>0</v>
      </c>
    </row>
    <row r="2139" spans="3:6">
      <c r="C2139" s="212" t="s">
        <v>1338</v>
      </c>
      <c r="D2139" s="191">
        <v>4595200</v>
      </c>
      <c r="E2139" s="191">
        <v>0.94</v>
      </c>
      <c r="F2139" s="191">
        <v>0</v>
      </c>
    </row>
    <row r="2140" spans="3:6">
      <c r="C2140" s="213" t="s">
        <v>1339</v>
      </c>
      <c r="D2140" s="191">
        <v>4595200</v>
      </c>
      <c r="E2140" s="191">
        <v>0.94</v>
      </c>
      <c r="F2140" s="191">
        <v>0</v>
      </c>
    </row>
    <row r="2141" spans="3:6">
      <c r="C2141" s="212" t="s">
        <v>3306</v>
      </c>
      <c r="D2141" s="191">
        <v>0</v>
      </c>
      <c r="E2141" s="191">
        <v>34531449.710000001</v>
      </c>
      <c r="F2141" s="191">
        <v>34531445.939999998</v>
      </c>
    </row>
    <row r="2142" spans="3:6">
      <c r="C2142" s="213" t="s">
        <v>3305</v>
      </c>
      <c r="D2142" s="191">
        <v>0</v>
      </c>
      <c r="E2142" s="191">
        <v>34531449.710000001</v>
      </c>
      <c r="F2142" s="191">
        <v>34531445.939999998</v>
      </c>
    </row>
    <row r="2143" spans="3:6">
      <c r="C2143" s="212" t="s">
        <v>3165</v>
      </c>
      <c r="D2143" s="191">
        <v>0</v>
      </c>
      <c r="E2143" s="191">
        <v>19883726.41</v>
      </c>
      <c r="F2143" s="191">
        <v>19883723.41</v>
      </c>
    </row>
    <row r="2144" spans="3:6">
      <c r="C2144" s="213" t="s">
        <v>3166</v>
      </c>
      <c r="D2144" s="191">
        <v>0</v>
      </c>
      <c r="E2144" s="191">
        <v>19883726.41</v>
      </c>
      <c r="F2144" s="191">
        <v>19883723.41</v>
      </c>
    </row>
    <row r="2145" spans="3:6">
      <c r="C2145" s="212" t="s">
        <v>1911</v>
      </c>
      <c r="D2145" s="191">
        <v>11208701</v>
      </c>
      <c r="E2145" s="191">
        <v>0</v>
      </c>
      <c r="F2145" s="191">
        <v>0</v>
      </c>
    </row>
    <row r="2146" spans="3:6">
      <c r="C2146" s="213" t="s">
        <v>1912</v>
      </c>
      <c r="D2146" s="191">
        <v>11208701</v>
      </c>
      <c r="E2146" s="191">
        <v>0</v>
      </c>
      <c r="F2146" s="191">
        <v>0</v>
      </c>
    </row>
    <row r="2147" spans="3:6">
      <c r="C2147" s="212" t="s">
        <v>1913</v>
      </c>
      <c r="D2147" s="191">
        <v>6731551</v>
      </c>
      <c r="E2147" s="191">
        <v>0</v>
      </c>
      <c r="F2147" s="191">
        <v>0</v>
      </c>
    </row>
    <row r="2148" spans="3:6">
      <c r="C2148" s="213" t="s">
        <v>1914</v>
      </c>
      <c r="D2148" s="191">
        <v>6731551</v>
      </c>
      <c r="E2148" s="191">
        <v>0</v>
      </c>
      <c r="F2148" s="191">
        <v>0</v>
      </c>
    </row>
    <row r="2149" spans="3:6">
      <c r="C2149" s="212" t="s">
        <v>3993</v>
      </c>
      <c r="D2149" s="191">
        <v>19513382</v>
      </c>
      <c r="E2149" s="191">
        <v>18174004</v>
      </c>
      <c r="F2149" s="191">
        <v>18100266.359999999</v>
      </c>
    </row>
    <row r="2150" spans="3:6">
      <c r="C2150" s="213" t="s">
        <v>2637</v>
      </c>
      <c r="D2150" s="191">
        <v>19513382</v>
      </c>
      <c r="E2150" s="191">
        <v>18174004</v>
      </c>
      <c r="F2150" s="191">
        <v>18100266.359999999</v>
      </c>
    </row>
    <row r="2151" spans="3:6">
      <c r="C2151" s="212" t="s">
        <v>1915</v>
      </c>
      <c r="D2151" s="191">
        <v>11208701</v>
      </c>
      <c r="E2151" s="191">
        <v>0.11</v>
      </c>
      <c r="F2151" s="191">
        <v>0</v>
      </c>
    </row>
    <row r="2152" spans="3:6">
      <c r="C2152" s="213" t="s">
        <v>1916</v>
      </c>
      <c r="D2152" s="191">
        <v>11208701</v>
      </c>
      <c r="E2152" s="191">
        <v>0.11</v>
      </c>
      <c r="F2152" s="191">
        <v>0</v>
      </c>
    </row>
    <row r="2153" spans="3:6">
      <c r="C2153" s="212" t="s">
        <v>1917</v>
      </c>
      <c r="D2153" s="191">
        <v>11208701</v>
      </c>
      <c r="E2153" s="191">
        <v>0</v>
      </c>
      <c r="F2153" s="191">
        <v>0</v>
      </c>
    </row>
    <row r="2154" spans="3:6">
      <c r="C2154" s="213" t="s">
        <v>1918</v>
      </c>
      <c r="D2154" s="191">
        <v>11208701</v>
      </c>
      <c r="E2154" s="191">
        <v>0</v>
      </c>
      <c r="F2154" s="191">
        <v>0</v>
      </c>
    </row>
    <row r="2155" spans="3:6">
      <c r="C2155" s="212" t="s">
        <v>1919</v>
      </c>
      <c r="D2155" s="191">
        <v>6731551</v>
      </c>
      <c r="E2155" s="191">
        <v>1042639</v>
      </c>
      <c r="F2155" s="191">
        <v>0</v>
      </c>
    </row>
    <row r="2156" spans="3:6">
      <c r="C2156" s="213" t="s">
        <v>1920</v>
      </c>
      <c r="D2156" s="191">
        <v>6731551</v>
      </c>
      <c r="E2156" s="191">
        <v>1042639</v>
      </c>
      <c r="F2156" s="191">
        <v>0</v>
      </c>
    </row>
    <row r="2157" spans="3:6">
      <c r="C2157" s="212" t="s">
        <v>1921</v>
      </c>
      <c r="D2157" s="191">
        <v>6731551</v>
      </c>
      <c r="E2157" s="191">
        <v>1043000</v>
      </c>
      <c r="F2157" s="191">
        <v>0</v>
      </c>
    </row>
    <row r="2158" spans="3:6">
      <c r="C2158" s="213" t="s">
        <v>1922</v>
      </c>
      <c r="D2158" s="191">
        <v>6731551</v>
      </c>
      <c r="E2158" s="191">
        <v>1043000</v>
      </c>
      <c r="F2158" s="191">
        <v>0</v>
      </c>
    </row>
    <row r="2159" spans="3:6">
      <c r="C2159" s="212" t="s">
        <v>1923</v>
      </c>
      <c r="D2159" s="191">
        <v>4768626</v>
      </c>
      <c r="E2159" s="191">
        <v>288126</v>
      </c>
      <c r="F2159" s="191">
        <v>0</v>
      </c>
    </row>
    <row r="2160" spans="3:6">
      <c r="C2160" s="213" t="s">
        <v>1924</v>
      </c>
      <c r="D2160" s="191">
        <v>4768626</v>
      </c>
      <c r="E2160" s="191">
        <v>288126</v>
      </c>
      <c r="F2160" s="191">
        <v>0</v>
      </c>
    </row>
    <row r="2161" spans="3:6">
      <c r="C2161" s="212" t="s">
        <v>453</v>
      </c>
      <c r="D2161" s="191">
        <v>9840401</v>
      </c>
      <c r="E2161" s="191">
        <v>9374355.6699999999</v>
      </c>
      <c r="F2161" s="191">
        <v>9374011.75</v>
      </c>
    </row>
    <row r="2162" spans="3:6">
      <c r="C2162" s="213" t="s">
        <v>791</v>
      </c>
      <c r="D2162" s="191">
        <v>9840401</v>
      </c>
      <c r="E2162" s="191">
        <v>9374355.6699999999</v>
      </c>
      <c r="F2162" s="191">
        <v>9374011.75</v>
      </c>
    </row>
    <row r="2163" spans="3:6">
      <c r="C2163" s="212" t="s">
        <v>2961</v>
      </c>
      <c r="D2163" s="191">
        <v>4795216</v>
      </c>
      <c r="E2163" s="191">
        <v>16696075</v>
      </c>
      <c r="F2163" s="191">
        <v>16696073.539999999</v>
      </c>
    </row>
    <row r="2164" spans="3:6">
      <c r="C2164" s="213" t="s">
        <v>2962</v>
      </c>
      <c r="D2164" s="191">
        <v>4795216</v>
      </c>
      <c r="E2164" s="191">
        <v>16696075</v>
      </c>
      <c r="F2164" s="191">
        <v>16696073.539999999</v>
      </c>
    </row>
    <row r="2165" spans="3:6">
      <c r="C2165" s="212" t="s">
        <v>3992</v>
      </c>
      <c r="D2165" s="191">
        <v>0</v>
      </c>
      <c r="E2165" s="191">
        <v>7130820.2300000004</v>
      </c>
      <c r="F2165" s="191">
        <v>7130809.7800000003</v>
      </c>
    </row>
    <row r="2166" spans="3:6">
      <c r="C2166" s="213" t="s">
        <v>3678</v>
      </c>
      <c r="D2166" s="191">
        <v>0</v>
      </c>
      <c r="E2166" s="191">
        <v>7130820.2300000004</v>
      </c>
      <c r="F2166" s="191">
        <v>7130809.7800000003</v>
      </c>
    </row>
    <row r="2167" spans="3:6">
      <c r="C2167" s="212" t="s">
        <v>2709</v>
      </c>
      <c r="D2167" s="191">
        <v>26222833</v>
      </c>
      <c r="E2167" s="191">
        <v>65153295.809999995</v>
      </c>
      <c r="F2167" s="191">
        <v>65153291.07</v>
      </c>
    </row>
    <row r="2168" spans="3:6">
      <c r="C2168" s="213" t="s">
        <v>792</v>
      </c>
      <c r="D2168" s="191">
        <v>26222833</v>
      </c>
      <c r="E2168" s="191">
        <v>65153295.809999995</v>
      </c>
      <c r="F2168" s="191">
        <v>65153291.07</v>
      </c>
    </row>
    <row r="2169" spans="3:6">
      <c r="C2169" s="212" t="s">
        <v>2963</v>
      </c>
      <c r="D2169" s="191">
        <v>3789143</v>
      </c>
      <c r="E2169" s="191">
        <v>11600001</v>
      </c>
      <c r="F2169" s="191">
        <v>11600000</v>
      </c>
    </row>
    <row r="2170" spans="3:6">
      <c r="C2170" s="213" t="s">
        <v>2964</v>
      </c>
      <c r="D2170" s="191">
        <v>3789143</v>
      </c>
      <c r="E2170" s="191">
        <v>11600001</v>
      </c>
      <c r="F2170" s="191">
        <v>11600000</v>
      </c>
    </row>
    <row r="2171" spans="3:6">
      <c r="C2171" s="212" t="s">
        <v>454</v>
      </c>
      <c r="D2171" s="191">
        <v>7932446</v>
      </c>
      <c r="E2171" s="191">
        <v>3969678</v>
      </c>
      <c r="F2171" s="191">
        <v>0</v>
      </c>
    </row>
    <row r="2172" spans="3:6">
      <c r="C2172" s="213" t="s">
        <v>793</v>
      </c>
      <c r="D2172" s="191">
        <v>7932446</v>
      </c>
      <c r="E2172" s="191">
        <v>3969678</v>
      </c>
      <c r="F2172" s="191">
        <v>0</v>
      </c>
    </row>
    <row r="2173" spans="3:6">
      <c r="C2173" s="212" t="s">
        <v>2965</v>
      </c>
      <c r="D2173" s="191">
        <v>6943750</v>
      </c>
      <c r="E2173" s="191">
        <v>6900050</v>
      </c>
      <c r="F2173" s="191">
        <v>6900000</v>
      </c>
    </row>
    <row r="2174" spans="3:6">
      <c r="C2174" s="213" t="s">
        <v>2966</v>
      </c>
      <c r="D2174" s="191">
        <v>6943750</v>
      </c>
      <c r="E2174" s="191">
        <v>6900050</v>
      </c>
      <c r="F2174" s="191">
        <v>6900000</v>
      </c>
    </row>
    <row r="2175" spans="3:6">
      <c r="C2175" s="212" t="s">
        <v>2967</v>
      </c>
      <c r="D2175" s="191">
        <v>8629922</v>
      </c>
      <c r="E2175" s="191">
        <v>12300001</v>
      </c>
      <c r="F2175" s="191">
        <v>12300000</v>
      </c>
    </row>
    <row r="2176" spans="3:6">
      <c r="C2176" s="213" t="s">
        <v>2968</v>
      </c>
      <c r="D2176" s="191">
        <v>8629922</v>
      </c>
      <c r="E2176" s="191">
        <v>12300001</v>
      </c>
      <c r="F2176" s="191">
        <v>12300000</v>
      </c>
    </row>
    <row r="2177" spans="3:6">
      <c r="C2177" s="212" t="s">
        <v>2969</v>
      </c>
      <c r="D2177" s="191">
        <v>9223416</v>
      </c>
      <c r="E2177" s="191">
        <v>9000000</v>
      </c>
      <c r="F2177" s="191">
        <v>9000000</v>
      </c>
    </row>
    <row r="2178" spans="3:6">
      <c r="C2178" s="213" t="s">
        <v>2970</v>
      </c>
      <c r="D2178" s="191">
        <v>9223416</v>
      </c>
      <c r="E2178" s="191">
        <v>9000000</v>
      </c>
      <c r="F2178" s="191">
        <v>9000000</v>
      </c>
    </row>
    <row r="2179" spans="3:6">
      <c r="C2179" s="212" t="s">
        <v>2971</v>
      </c>
      <c r="D2179" s="191">
        <v>6346017</v>
      </c>
      <c r="E2179" s="191">
        <v>5841662</v>
      </c>
      <c r="F2179" s="191">
        <v>5841661</v>
      </c>
    </row>
    <row r="2180" spans="3:6">
      <c r="C2180" s="213" t="s">
        <v>2972</v>
      </c>
      <c r="D2180" s="191">
        <v>6346017</v>
      </c>
      <c r="E2180" s="191">
        <v>5841662</v>
      </c>
      <c r="F2180" s="191">
        <v>5841661</v>
      </c>
    </row>
    <row r="2181" spans="3:6">
      <c r="C2181" s="212" t="s">
        <v>1925</v>
      </c>
      <c r="D2181" s="191">
        <v>6731551</v>
      </c>
      <c r="E2181" s="191">
        <v>1496459</v>
      </c>
      <c r="F2181" s="191">
        <v>1496457.82</v>
      </c>
    </row>
    <row r="2182" spans="3:6">
      <c r="C2182" s="213" t="s">
        <v>1926</v>
      </c>
      <c r="D2182" s="191">
        <v>6731551</v>
      </c>
      <c r="E2182" s="191">
        <v>1496459</v>
      </c>
      <c r="F2182" s="191">
        <v>1496457.82</v>
      </c>
    </row>
    <row r="2183" spans="3:6">
      <c r="C2183" s="212" t="s">
        <v>1927</v>
      </c>
      <c r="D2183" s="191">
        <v>4768626</v>
      </c>
      <c r="E2183" s="191">
        <v>1077478</v>
      </c>
      <c r="F2183" s="191">
        <v>1077476.06</v>
      </c>
    </row>
    <row r="2184" spans="3:6">
      <c r="C2184" s="213" t="s">
        <v>1928</v>
      </c>
      <c r="D2184" s="191">
        <v>4768626</v>
      </c>
      <c r="E2184" s="191">
        <v>1077478</v>
      </c>
      <c r="F2184" s="191">
        <v>1077476.06</v>
      </c>
    </row>
    <row r="2185" spans="3:6">
      <c r="C2185" s="212" t="s">
        <v>2766</v>
      </c>
      <c r="D2185" s="191">
        <v>8494141</v>
      </c>
      <c r="E2185" s="191">
        <v>8494141</v>
      </c>
      <c r="F2185" s="191">
        <v>8494000</v>
      </c>
    </row>
    <row r="2186" spans="3:6">
      <c r="C2186" s="213" t="s">
        <v>2767</v>
      </c>
      <c r="D2186" s="191">
        <v>8494141</v>
      </c>
      <c r="E2186" s="191">
        <v>8494141</v>
      </c>
      <c r="F2186" s="191">
        <v>8494000</v>
      </c>
    </row>
    <row r="2187" spans="3:6">
      <c r="C2187" s="212" t="s">
        <v>2973</v>
      </c>
      <c r="D2187" s="191">
        <v>9695566</v>
      </c>
      <c r="E2187" s="191">
        <v>20046980.899999999</v>
      </c>
      <c r="F2187" s="191">
        <v>20046979.899999999</v>
      </c>
    </row>
    <row r="2188" spans="3:6">
      <c r="C2188" s="213" t="s">
        <v>2974</v>
      </c>
      <c r="D2188" s="191">
        <v>9695566</v>
      </c>
      <c r="E2188" s="191">
        <v>20046980.899999999</v>
      </c>
      <c r="F2188" s="191">
        <v>20046979.899999999</v>
      </c>
    </row>
    <row r="2189" spans="3:6">
      <c r="C2189" s="212" t="s">
        <v>3457</v>
      </c>
      <c r="D2189" s="191">
        <v>0</v>
      </c>
      <c r="E2189" s="191">
        <v>0</v>
      </c>
      <c r="F2189" s="191">
        <v>0</v>
      </c>
    </row>
    <row r="2190" spans="3:6">
      <c r="C2190" s="213" t="s">
        <v>3456</v>
      </c>
      <c r="D2190" s="191">
        <v>0</v>
      </c>
      <c r="E2190" s="191">
        <v>0</v>
      </c>
      <c r="F2190" s="191">
        <v>0</v>
      </c>
    </row>
    <row r="2191" spans="3:6">
      <c r="C2191" s="212" t="s">
        <v>3991</v>
      </c>
      <c r="D2191" s="191">
        <v>0</v>
      </c>
      <c r="E2191" s="191">
        <v>0</v>
      </c>
      <c r="F2191" s="191">
        <v>0</v>
      </c>
    </row>
    <row r="2192" spans="3:6">
      <c r="C2192" s="213" t="s">
        <v>3455</v>
      </c>
      <c r="D2192" s="191">
        <v>0</v>
      </c>
      <c r="E2192" s="191">
        <v>0</v>
      </c>
      <c r="F2192" s="191">
        <v>0</v>
      </c>
    </row>
    <row r="2193" spans="3:6">
      <c r="C2193" s="212" t="s">
        <v>2975</v>
      </c>
      <c r="D2193" s="191">
        <v>8617566</v>
      </c>
      <c r="E2193" s="191">
        <v>13635102.09</v>
      </c>
      <c r="F2193" s="191">
        <v>13230811</v>
      </c>
    </row>
    <row r="2194" spans="3:6">
      <c r="C2194" s="213" t="s">
        <v>2976</v>
      </c>
      <c r="D2194" s="191">
        <v>8617566</v>
      </c>
      <c r="E2194" s="191">
        <v>13635102.09</v>
      </c>
      <c r="F2194" s="191">
        <v>13230811</v>
      </c>
    </row>
    <row r="2195" spans="3:6">
      <c r="C2195" s="212" t="s">
        <v>1085</v>
      </c>
      <c r="D2195" s="191">
        <v>29894920</v>
      </c>
      <c r="E2195" s="191">
        <v>140953098.69999999</v>
      </c>
      <c r="F2195" s="191">
        <v>140616599.74000001</v>
      </c>
    </row>
    <row r="2196" spans="3:6">
      <c r="C2196" s="213" t="s">
        <v>1086</v>
      </c>
      <c r="D2196" s="191">
        <v>29894920</v>
      </c>
      <c r="E2196" s="191">
        <v>140953098.69999999</v>
      </c>
      <c r="F2196" s="191">
        <v>140616599.74000001</v>
      </c>
    </row>
    <row r="2197" spans="3:6">
      <c r="C2197" s="212" t="s">
        <v>3454</v>
      </c>
      <c r="D2197" s="191">
        <v>0</v>
      </c>
      <c r="E2197" s="191">
        <v>0</v>
      </c>
      <c r="F2197" s="191">
        <v>0</v>
      </c>
    </row>
    <row r="2198" spans="3:6">
      <c r="C2198" s="213" t="s">
        <v>3453</v>
      </c>
      <c r="D2198" s="191">
        <v>0</v>
      </c>
      <c r="E2198" s="191">
        <v>0</v>
      </c>
      <c r="F2198" s="191">
        <v>0</v>
      </c>
    </row>
    <row r="2199" spans="3:6">
      <c r="C2199" s="212" t="s">
        <v>4256</v>
      </c>
      <c r="D2199" s="191">
        <v>0</v>
      </c>
      <c r="E2199" s="191">
        <v>21451000</v>
      </c>
      <c r="F2199" s="191">
        <v>21450444.370000001</v>
      </c>
    </row>
    <row r="2200" spans="3:6">
      <c r="C2200" s="213" t="s">
        <v>4255</v>
      </c>
      <c r="D2200" s="191">
        <v>0</v>
      </c>
      <c r="E2200" s="191">
        <v>21451000</v>
      </c>
      <c r="F2200" s="191">
        <v>21450444.370000001</v>
      </c>
    </row>
    <row r="2201" spans="3:6">
      <c r="C2201" s="211" t="s">
        <v>282</v>
      </c>
      <c r="D2201" s="199">
        <v>0</v>
      </c>
      <c r="E2201" s="199">
        <v>50948577.659999996</v>
      </c>
      <c r="F2201" s="199">
        <v>50948577.460000001</v>
      </c>
    </row>
    <row r="2202" spans="3:6">
      <c r="C2202" s="212" t="s">
        <v>3209</v>
      </c>
      <c r="D2202" s="191">
        <v>0</v>
      </c>
      <c r="E2202" s="191">
        <v>50948577.659999996</v>
      </c>
      <c r="F2202" s="191">
        <v>50948577.460000001</v>
      </c>
    </row>
    <row r="2203" spans="3:6">
      <c r="C2203" s="213" t="s">
        <v>4209</v>
      </c>
      <c r="D2203" s="191">
        <v>0</v>
      </c>
      <c r="E2203" s="191">
        <v>50948577.659999996</v>
      </c>
      <c r="F2203" s="191">
        <v>50948577.460000001</v>
      </c>
    </row>
    <row r="2204" spans="3:6">
      <c r="C2204" s="210" t="s">
        <v>455</v>
      </c>
      <c r="D2204" s="191">
        <v>987095702</v>
      </c>
      <c r="E2204" s="191">
        <v>1542009160.3799999</v>
      </c>
      <c r="F2204" s="191">
        <v>1017039788.7600001</v>
      </c>
    </row>
    <row r="2205" spans="3:6">
      <c r="C2205" s="211" t="s">
        <v>280</v>
      </c>
      <c r="D2205" s="199">
        <v>453903182</v>
      </c>
      <c r="E2205" s="199">
        <v>646977257.70999992</v>
      </c>
      <c r="F2205" s="199">
        <v>558949506.80999994</v>
      </c>
    </row>
    <row r="2206" spans="3:6">
      <c r="C2206" s="212" t="s">
        <v>1087</v>
      </c>
      <c r="D2206" s="191">
        <v>55739560</v>
      </c>
      <c r="E2206" s="191">
        <v>38236836.659999996</v>
      </c>
      <c r="F2206" s="191">
        <v>38236735.270000003</v>
      </c>
    </row>
    <row r="2207" spans="3:6">
      <c r="C2207" s="213" t="s">
        <v>1088</v>
      </c>
      <c r="D2207" s="191">
        <v>55739560</v>
      </c>
      <c r="E2207" s="191">
        <v>38236836.659999996</v>
      </c>
      <c r="F2207" s="191">
        <v>38236735.270000003</v>
      </c>
    </row>
    <row r="2208" spans="3:6">
      <c r="C2208" s="212" t="s">
        <v>456</v>
      </c>
      <c r="D2208" s="191">
        <v>6417846</v>
      </c>
      <c r="E2208" s="191">
        <v>0</v>
      </c>
      <c r="F2208" s="191">
        <v>0</v>
      </c>
    </row>
    <row r="2209" spans="3:6">
      <c r="C2209" s="213" t="s">
        <v>794</v>
      </c>
      <c r="D2209" s="191">
        <v>6417846</v>
      </c>
      <c r="E2209" s="191">
        <v>0</v>
      </c>
      <c r="F2209" s="191">
        <v>0</v>
      </c>
    </row>
    <row r="2210" spans="3:6">
      <c r="C2210" s="212" t="s">
        <v>457</v>
      </c>
      <c r="D2210" s="191">
        <v>102059449</v>
      </c>
      <c r="E2210" s="191">
        <v>57245265</v>
      </c>
      <c r="F2210" s="191">
        <v>42576185.189999998</v>
      </c>
    </row>
    <row r="2211" spans="3:6">
      <c r="C2211" s="213" t="s">
        <v>795</v>
      </c>
      <c r="D2211" s="191">
        <v>102059449</v>
      </c>
      <c r="E2211" s="191">
        <v>57245265</v>
      </c>
      <c r="F2211" s="191">
        <v>42576185.189999998</v>
      </c>
    </row>
    <row r="2212" spans="3:6">
      <c r="C2212" s="212" t="s">
        <v>3990</v>
      </c>
      <c r="D2212" s="191">
        <v>2348246</v>
      </c>
      <c r="E2212" s="191">
        <v>0</v>
      </c>
      <c r="F2212" s="191">
        <v>0</v>
      </c>
    </row>
    <row r="2213" spans="3:6">
      <c r="C2213" s="213" t="s">
        <v>796</v>
      </c>
      <c r="D2213" s="191">
        <v>2348246</v>
      </c>
      <c r="E2213" s="191">
        <v>0</v>
      </c>
      <c r="F2213" s="191">
        <v>0</v>
      </c>
    </row>
    <row r="2214" spans="3:6">
      <c r="C2214" s="212" t="s">
        <v>458</v>
      </c>
      <c r="D2214" s="191">
        <v>38350423</v>
      </c>
      <c r="E2214" s="191">
        <v>42372435</v>
      </c>
      <c r="F2214" s="191">
        <v>40785431.700000003</v>
      </c>
    </row>
    <row r="2215" spans="3:6">
      <c r="C2215" s="213" t="s">
        <v>797</v>
      </c>
      <c r="D2215" s="191">
        <v>38350423</v>
      </c>
      <c r="E2215" s="191">
        <v>42372435</v>
      </c>
      <c r="F2215" s="191">
        <v>40785431.700000003</v>
      </c>
    </row>
    <row r="2216" spans="3:6">
      <c r="C2216" s="212" t="s">
        <v>3989</v>
      </c>
      <c r="D2216" s="191">
        <v>1892708</v>
      </c>
      <c r="E2216" s="191">
        <v>0</v>
      </c>
      <c r="F2216" s="191">
        <v>0</v>
      </c>
    </row>
    <row r="2217" spans="3:6">
      <c r="C2217" s="213" t="s">
        <v>798</v>
      </c>
      <c r="D2217" s="191">
        <v>1892708</v>
      </c>
      <c r="E2217" s="191">
        <v>0</v>
      </c>
      <c r="F2217" s="191">
        <v>0</v>
      </c>
    </row>
    <row r="2218" spans="3:6">
      <c r="C2218" s="212" t="s">
        <v>4254</v>
      </c>
      <c r="D2218" s="191">
        <v>0</v>
      </c>
      <c r="E2218" s="191">
        <v>3050000</v>
      </c>
      <c r="F2218" s="191">
        <v>0</v>
      </c>
    </row>
    <row r="2219" spans="3:6">
      <c r="C2219" s="213" t="s">
        <v>4253</v>
      </c>
      <c r="D2219" s="191">
        <v>0</v>
      </c>
      <c r="E2219" s="191">
        <v>3050000</v>
      </c>
      <c r="F2219" s="191">
        <v>0</v>
      </c>
    </row>
    <row r="2220" spans="3:6">
      <c r="C2220" s="212" t="s">
        <v>3988</v>
      </c>
      <c r="D2220" s="191">
        <v>0</v>
      </c>
      <c r="E2220" s="191">
        <v>21530610</v>
      </c>
      <c r="F2220" s="191">
        <v>21530609.800000001</v>
      </c>
    </row>
    <row r="2221" spans="3:6">
      <c r="C2221" s="213" t="s">
        <v>3208</v>
      </c>
      <c r="D2221" s="191">
        <v>0</v>
      </c>
      <c r="E2221" s="191">
        <v>21530610</v>
      </c>
      <c r="F2221" s="191">
        <v>21530609.800000001</v>
      </c>
    </row>
    <row r="2222" spans="3:6">
      <c r="C2222" s="212" t="s">
        <v>4252</v>
      </c>
      <c r="D2222" s="191">
        <v>0</v>
      </c>
      <c r="E2222" s="191">
        <v>1530000</v>
      </c>
      <c r="F2222" s="191">
        <v>0</v>
      </c>
    </row>
    <row r="2223" spans="3:6">
      <c r="C2223" s="213" t="s">
        <v>4251</v>
      </c>
      <c r="D2223" s="191">
        <v>0</v>
      </c>
      <c r="E2223" s="191">
        <v>1530000</v>
      </c>
      <c r="F2223" s="191">
        <v>0</v>
      </c>
    </row>
    <row r="2224" spans="3:6">
      <c r="C2224" s="212" t="s">
        <v>2638</v>
      </c>
      <c r="D2224" s="191">
        <v>40806357</v>
      </c>
      <c r="E2224" s="191">
        <v>38083046</v>
      </c>
      <c r="F2224" s="191">
        <v>38082999.969999999</v>
      </c>
    </row>
    <row r="2225" spans="3:6">
      <c r="C2225" s="213" t="s">
        <v>2639</v>
      </c>
      <c r="D2225" s="191">
        <v>40806357</v>
      </c>
      <c r="E2225" s="191">
        <v>38083046</v>
      </c>
      <c r="F2225" s="191">
        <v>38082999.969999999</v>
      </c>
    </row>
    <row r="2226" spans="3:6">
      <c r="C2226" s="212" t="s">
        <v>3677</v>
      </c>
      <c r="D2226" s="191">
        <v>0</v>
      </c>
      <c r="E2226" s="191">
        <v>210895334.66</v>
      </c>
      <c r="F2226" s="191">
        <v>163354309.13</v>
      </c>
    </row>
    <row r="2227" spans="3:6">
      <c r="C2227" s="213" t="s">
        <v>3676</v>
      </c>
      <c r="D2227" s="191">
        <v>0</v>
      </c>
      <c r="E2227" s="191">
        <v>210895334.66</v>
      </c>
      <c r="F2227" s="191">
        <v>163354309.13</v>
      </c>
    </row>
    <row r="2228" spans="3:6">
      <c r="C2228" s="212" t="s">
        <v>1340</v>
      </c>
      <c r="D2228" s="191">
        <v>4628889</v>
      </c>
      <c r="E2228" s="191">
        <v>1.95</v>
      </c>
      <c r="F2228" s="191">
        <v>0</v>
      </c>
    </row>
    <row r="2229" spans="3:6">
      <c r="C2229" s="213" t="s">
        <v>1341</v>
      </c>
      <c r="D2229" s="191">
        <v>4628889</v>
      </c>
      <c r="E2229" s="191">
        <v>1.95</v>
      </c>
      <c r="F2229" s="191">
        <v>0</v>
      </c>
    </row>
    <row r="2230" spans="3:6">
      <c r="C2230" s="212" t="s">
        <v>1342</v>
      </c>
      <c r="D2230" s="191">
        <v>11116179</v>
      </c>
      <c r="E2230" s="191">
        <v>0</v>
      </c>
      <c r="F2230" s="191">
        <v>0</v>
      </c>
    </row>
    <row r="2231" spans="3:6">
      <c r="C2231" s="213" t="s">
        <v>1343</v>
      </c>
      <c r="D2231" s="191">
        <v>11116179</v>
      </c>
      <c r="E2231" s="191">
        <v>0</v>
      </c>
      <c r="F2231" s="191">
        <v>0</v>
      </c>
    </row>
    <row r="2232" spans="3:6">
      <c r="C2232" s="212" t="s">
        <v>1344</v>
      </c>
      <c r="D2232" s="191">
        <v>11116179</v>
      </c>
      <c r="E2232" s="191">
        <v>1.37</v>
      </c>
      <c r="F2232" s="191">
        <v>0</v>
      </c>
    </row>
    <row r="2233" spans="3:6">
      <c r="C2233" s="213" t="s">
        <v>1345</v>
      </c>
      <c r="D2233" s="191">
        <v>11116179</v>
      </c>
      <c r="E2233" s="191">
        <v>1.37</v>
      </c>
      <c r="F2233" s="191">
        <v>0</v>
      </c>
    </row>
    <row r="2234" spans="3:6">
      <c r="C2234" s="212" t="s">
        <v>1346</v>
      </c>
      <c r="D2234" s="191">
        <v>6606206</v>
      </c>
      <c r="E2234" s="191">
        <v>1.83</v>
      </c>
      <c r="F2234" s="191">
        <v>0</v>
      </c>
    </row>
    <row r="2235" spans="3:6">
      <c r="C2235" s="213" t="s">
        <v>1347</v>
      </c>
      <c r="D2235" s="191">
        <v>6606206</v>
      </c>
      <c r="E2235" s="191">
        <v>1.83</v>
      </c>
      <c r="F2235" s="191">
        <v>0</v>
      </c>
    </row>
    <row r="2236" spans="3:6">
      <c r="C2236" s="212" t="s">
        <v>3987</v>
      </c>
      <c r="D2236" s="191">
        <v>6606206</v>
      </c>
      <c r="E2236" s="191">
        <v>2356102.58</v>
      </c>
      <c r="F2236" s="191">
        <v>2356102.58</v>
      </c>
    </row>
    <row r="2237" spans="3:6">
      <c r="C2237" s="213" t="s">
        <v>1348</v>
      </c>
      <c r="D2237" s="191">
        <v>6606206</v>
      </c>
      <c r="E2237" s="191">
        <v>2356102.58</v>
      </c>
      <c r="F2237" s="191">
        <v>2356102.58</v>
      </c>
    </row>
    <row r="2238" spans="3:6">
      <c r="C2238" s="212" t="s">
        <v>2710</v>
      </c>
      <c r="D2238" s="191">
        <v>7152038</v>
      </c>
      <c r="E2238" s="191">
        <v>26162509.77</v>
      </c>
      <c r="F2238" s="191">
        <v>26162505.77</v>
      </c>
    </row>
    <row r="2239" spans="3:6">
      <c r="C2239" s="213" t="s">
        <v>799</v>
      </c>
      <c r="D2239" s="191">
        <v>7152038</v>
      </c>
      <c r="E2239" s="191">
        <v>26162509.77</v>
      </c>
      <c r="F2239" s="191">
        <v>26162505.77</v>
      </c>
    </row>
    <row r="2240" spans="3:6">
      <c r="C2240" s="212" t="s">
        <v>4250</v>
      </c>
      <c r="D2240" s="191">
        <v>0</v>
      </c>
      <c r="E2240" s="191">
        <v>50673000</v>
      </c>
      <c r="F2240" s="191">
        <v>50672403.539999999</v>
      </c>
    </row>
    <row r="2241" spans="3:6">
      <c r="C2241" s="213" t="s">
        <v>4249</v>
      </c>
      <c r="D2241" s="191">
        <v>0</v>
      </c>
      <c r="E2241" s="191">
        <v>50673000</v>
      </c>
      <c r="F2241" s="191">
        <v>50672403.539999999</v>
      </c>
    </row>
    <row r="2242" spans="3:6">
      <c r="C2242" s="212" t="s">
        <v>459</v>
      </c>
      <c r="D2242" s="191">
        <v>62173252</v>
      </c>
      <c r="E2242" s="191">
        <v>21921715</v>
      </c>
      <c r="F2242" s="191">
        <v>19886451.359999999</v>
      </c>
    </row>
    <row r="2243" spans="3:6">
      <c r="C2243" s="213" t="s">
        <v>800</v>
      </c>
      <c r="D2243" s="191">
        <v>62173252</v>
      </c>
      <c r="E2243" s="191">
        <v>21921715</v>
      </c>
      <c r="F2243" s="191">
        <v>19886451.359999999</v>
      </c>
    </row>
    <row r="2244" spans="3:6">
      <c r="C2244" s="212" t="s">
        <v>2977</v>
      </c>
      <c r="D2244" s="191">
        <v>18492779</v>
      </c>
      <c r="E2244" s="191">
        <v>47065285</v>
      </c>
      <c r="F2244" s="191">
        <v>47065283.609999999</v>
      </c>
    </row>
    <row r="2245" spans="3:6">
      <c r="C2245" s="213" t="s">
        <v>2978</v>
      </c>
      <c r="D2245" s="191">
        <v>18492779</v>
      </c>
      <c r="E2245" s="191">
        <v>47065285</v>
      </c>
      <c r="F2245" s="191">
        <v>47065283.609999999</v>
      </c>
    </row>
    <row r="2246" spans="3:6">
      <c r="C2246" s="212" t="s">
        <v>460</v>
      </c>
      <c r="D2246" s="191">
        <v>8417867</v>
      </c>
      <c r="E2246" s="191">
        <v>8846469.8599999994</v>
      </c>
      <c r="F2246" s="191">
        <v>2420890.69</v>
      </c>
    </row>
    <row r="2247" spans="3:6">
      <c r="C2247" s="213" t="s">
        <v>801</v>
      </c>
      <c r="D2247" s="191">
        <v>8417867</v>
      </c>
      <c r="E2247" s="191">
        <v>8846469.8599999994</v>
      </c>
      <c r="F2247" s="191">
        <v>2420890.69</v>
      </c>
    </row>
    <row r="2248" spans="3:6">
      <c r="C2248" s="212" t="s">
        <v>3167</v>
      </c>
      <c r="D2248" s="191">
        <v>0</v>
      </c>
      <c r="E2248" s="191">
        <v>32079258.530000001</v>
      </c>
      <c r="F2248" s="191">
        <v>29301575.420000002</v>
      </c>
    </row>
    <row r="2249" spans="3:6">
      <c r="C2249" s="213" t="s">
        <v>3168</v>
      </c>
      <c r="D2249" s="191">
        <v>0</v>
      </c>
      <c r="E2249" s="191">
        <v>32079258.530000001</v>
      </c>
      <c r="F2249" s="191">
        <v>29301575.420000002</v>
      </c>
    </row>
    <row r="2250" spans="3:6">
      <c r="C2250" s="212" t="s">
        <v>461</v>
      </c>
      <c r="D2250" s="191">
        <v>7422513</v>
      </c>
      <c r="E2250" s="191">
        <v>9064383</v>
      </c>
      <c r="F2250" s="191">
        <v>683422.51</v>
      </c>
    </row>
    <row r="2251" spans="3:6">
      <c r="C2251" s="213" t="s">
        <v>802</v>
      </c>
      <c r="D2251" s="191">
        <v>7422513</v>
      </c>
      <c r="E2251" s="191">
        <v>9064383</v>
      </c>
      <c r="F2251" s="191">
        <v>683422.51</v>
      </c>
    </row>
    <row r="2252" spans="3:6">
      <c r="C2252" s="212" t="s">
        <v>2252</v>
      </c>
      <c r="D2252" s="191">
        <v>6779437</v>
      </c>
      <c r="E2252" s="191">
        <v>1</v>
      </c>
      <c r="F2252" s="191">
        <v>0</v>
      </c>
    </row>
    <row r="2253" spans="3:6">
      <c r="C2253" s="213" t="s">
        <v>2253</v>
      </c>
      <c r="D2253" s="191">
        <v>6779437</v>
      </c>
      <c r="E2253" s="191">
        <v>1</v>
      </c>
      <c r="F2253" s="191">
        <v>0</v>
      </c>
    </row>
    <row r="2254" spans="3:6">
      <c r="C2254" s="212" t="s">
        <v>3986</v>
      </c>
      <c r="D2254" s="191">
        <v>7491187</v>
      </c>
      <c r="E2254" s="191">
        <v>8596875.2699999996</v>
      </c>
      <c r="F2254" s="191">
        <v>8596874.2699999996</v>
      </c>
    </row>
    <row r="2255" spans="3:6">
      <c r="C2255" s="213" t="s">
        <v>2979</v>
      </c>
      <c r="D2255" s="191">
        <v>7491187</v>
      </c>
      <c r="E2255" s="191">
        <v>8596875.2699999996</v>
      </c>
      <c r="F2255" s="191">
        <v>8596874.2699999996</v>
      </c>
    </row>
    <row r="2256" spans="3:6">
      <c r="C2256" s="212" t="s">
        <v>2254</v>
      </c>
      <c r="D2256" s="191">
        <v>4802120</v>
      </c>
      <c r="E2256" s="191">
        <v>1</v>
      </c>
      <c r="F2256" s="191">
        <v>0</v>
      </c>
    </row>
    <row r="2257" spans="3:6">
      <c r="C2257" s="213" t="s">
        <v>2255</v>
      </c>
      <c r="D2257" s="191">
        <v>4802120</v>
      </c>
      <c r="E2257" s="191">
        <v>1</v>
      </c>
      <c r="F2257" s="191">
        <v>0</v>
      </c>
    </row>
    <row r="2258" spans="3:6">
      <c r="C2258" s="212" t="s">
        <v>2256</v>
      </c>
      <c r="D2258" s="191">
        <v>4802120</v>
      </c>
      <c r="E2258" s="191">
        <v>1</v>
      </c>
      <c r="F2258" s="191">
        <v>0</v>
      </c>
    </row>
    <row r="2259" spans="3:6">
      <c r="C2259" s="213" t="s">
        <v>2257</v>
      </c>
      <c r="D2259" s="191">
        <v>4802120</v>
      </c>
      <c r="E2259" s="191">
        <v>1</v>
      </c>
      <c r="F2259" s="191">
        <v>0</v>
      </c>
    </row>
    <row r="2260" spans="3:6">
      <c r="C2260" s="212" t="s">
        <v>2980</v>
      </c>
      <c r="D2260" s="191">
        <v>5743888</v>
      </c>
      <c r="E2260" s="191">
        <v>8030598</v>
      </c>
      <c r="F2260" s="191">
        <v>8030598</v>
      </c>
    </row>
    <row r="2261" spans="3:6">
      <c r="C2261" s="213" t="s">
        <v>2981</v>
      </c>
      <c r="D2261" s="191">
        <v>5743888</v>
      </c>
      <c r="E2261" s="191">
        <v>8030598</v>
      </c>
      <c r="F2261" s="191">
        <v>8030598</v>
      </c>
    </row>
    <row r="2262" spans="3:6">
      <c r="C2262" s="212" t="s">
        <v>2982</v>
      </c>
      <c r="D2262" s="191">
        <v>3960000</v>
      </c>
      <c r="E2262" s="191">
        <v>12952</v>
      </c>
      <c r="F2262" s="191">
        <v>0</v>
      </c>
    </row>
    <row r="2263" spans="3:6">
      <c r="C2263" s="213" t="s">
        <v>2983</v>
      </c>
      <c r="D2263" s="191">
        <v>3960000</v>
      </c>
      <c r="E2263" s="191">
        <v>12952</v>
      </c>
      <c r="F2263" s="191">
        <v>0</v>
      </c>
    </row>
    <row r="2264" spans="3:6">
      <c r="C2264" s="212" t="s">
        <v>3262</v>
      </c>
      <c r="D2264" s="191">
        <v>0</v>
      </c>
      <c r="E2264" s="191">
        <v>0.23</v>
      </c>
      <c r="F2264" s="191">
        <v>0</v>
      </c>
    </row>
    <row r="2265" spans="3:6">
      <c r="C2265" s="213" t="s">
        <v>3261</v>
      </c>
      <c r="D2265" s="191">
        <v>0</v>
      </c>
      <c r="E2265" s="191">
        <v>0.23</v>
      </c>
      <c r="F2265" s="191">
        <v>0</v>
      </c>
    </row>
    <row r="2266" spans="3:6">
      <c r="C2266" s="212" t="s">
        <v>2984</v>
      </c>
      <c r="D2266" s="191">
        <v>6965791</v>
      </c>
      <c r="E2266" s="191">
        <v>9207128</v>
      </c>
      <c r="F2266" s="191">
        <v>9207128</v>
      </c>
    </row>
    <row r="2267" spans="3:6">
      <c r="C2267" s="213" t="s">
        <v>2985</v>
      </c>
      <c r="D2267" s="191">
        <v>6965791</v>
      </c>
      <c r="E2267" s="191">
        <v>9207128</v>
      </c>
      <c r="F2267" s="191">
        <v>9207128</v>
      </c>
    </row>
    <row r="2268" spans="3:6">
      <c r="C2268" s="212" t="s">
        <v>2986</v>
      </c>
      <c r="D2268" s="191">
        <v>3960000</v>
      </c>
      <c r="E2268" s="191">
        <v>17445</v>
      </c>
      <c r="F2268" s="191">
        <v>0</v>
      </c>
    </row>
    <row r="2269" spans="3:6">
      <c r="C2269" s="213" t="s">
        <v>2987</v>
      </c>
      <c r="D2269" s="191">
        <v>3960000</v>
      </c>
      <c r="E2269" s="191">
        <v>17445</v>
      </c>
      <c r="F2269" s="191">
        <v>0</v>
      </c>
    </row>
    <row r="2270" spans="3:6">
      <c r="C2270" s="212" t="s">
        <v>2640</v>
      </c>
      <c r="D2270" s="191">
        <v>18051942</v>
      </c>
      <c r="E2270" s="191">
        <v>10000000</v>
      </c>
      <c r="F2270" s="191">
        <v>10000000</v>
      </c>
    </row>
    <row r="2271" spans="3:6">
      <c r="C2271" s="213" t="s">
        <v>2641</v>
      </c>
      <c r="D2271" s="191">
        <v>18051942</v>
      </c>
      <c r="E2271" s="191">
        <v>10000000</v>
      </c>
      <c r="F2271" s="191">
        <v>10000000</v>
      </c>
    </row>
    <row r="2272" spans="3:6">
      <c r="C2272" s="211" t="s">
        <v>282</v>
      </c>
      <c r="D2272" s="199">
        <v>533192520</v>
      </c>
      <c r="E2272" s="199">
        <v>845032295.38999999</v>
      </c>
      <c r="F2272" s="199">
        <v>458090281.94999993</v>
      </c>
    </row>
    <row r="2273" spans="3:6">
      <c r="C2273" s="212" t="s">
        <v>3985</v>
      </c>
      <c r="D2273" s="191">
        <v>175307636</v>
      </c>
      <c r="E2273" s="191">
        <v>282168443</v>
      </c>
      <c r="F2273" s="191">
        <v>188653442.25999999</v>
      </c>
    </row>
    <row r="2274" spans="3:6">
      <c r="C2274" s="213" t="s">
        <v>1349</v>
      </c>
      <c r="D2274" s="191">
        <v>175307636</v>
      </c>
      <c r="E2274" s="191">
        <v>282168443</v>
      </c>
      <c r="F2274" s="191">
        <v>188653442.25999999</v>
      </c>
    </row>
    <row r="2275" spans="3:6">
      <c r="C2275" s="212" t="s">
        <v>3984</v>
      </c>
      <c r="D2275" s="191">
        <v>171737257</v>
      </c>
      <c r="E2275" s="191">
        <v>171737257</v>
      </c>
      <c r="F2275" s="191">
        <v>86039904.469999999</v>
      </c>
    </row>
    <row r="2276" spans="3:6">
      <c r="C2276" s="213" t="s">
        <v>1350</v>
      </c>
      <c r="D2276" s="191">
        <v>171737257</v>
      </c>
      <c r="E2276" s="191">
        <v>171737257</v>
      </c>
      <c r="F2276" s="191">
        <v>86039904.469999999</v>
      </c>
    </row>
    <row r="2277" spans="3:6">
      <c r="C2277" s="212" t="s">
        <v>3983</v>
      </c>
      <c r="D2277" s="191">
        <v>24000000</v>
      </c>
      <c r="E2277" s="191">
        <v>31944413.59</v>
      </c>
      <c r="F2277" s="191">
        <v>26943950.84</v>
      </c>
    </row>
    <row r="2278" spans="3:6">
      <c r="C2278" s="213" t="s">
        <v>1351</v>
      </c>
      <c r="D2278" s="191">
        <v>24000000</v>
      </c>
      <c r="E2278" s="191">
        <v>31944413.59</v>
      </c>
      <c r="F2278" s="191">
        <v>26943950.84</v>
      </c>
    </row>
    <row r="2279" spans="3:6">
      <c r="C2279" s="212" t="s">
        <v>2711</v>
      </c>
      <c r="D2279" s="191">
        <v>27000000</v>
      </c>
      <c r="E2279" s="191">
        <v>38011943.140000001</v>
      </c>
      <c r="F2279" s="191">
        <v>19536310.719999999</v>
      </c>
    </row>
    <row r="2280" spans="3:6">
      <c r="C2280" s="213" t="s">
        <v>1352</v>
      </c>
      <c r="D2280" s="191">
        <v>27000000</v>
      </c>
      <c r="E2280" s="191">
        <v>38011943.140000001</v>
      </c>
      <c r="F2280" s="191">
        <v>19536310.719999999</v>
      </c>
    </row>
    <row r="2281" spans="3:6">
      <c r="C2281" s="212" t="s">
        <v>2988</v>
      </c>
      <c r="D2281" s="191">
        <v>14653636</v>
      </c>
      <c r="E2281" s="191">
        <v>17254811.219999999</v>
      </c>
      <c r="F2281" s="191">
        <v>9930242.0600000005</v>
      </c>
    </row>
    <row r="2282" spans="3:6">
      <c r="C2282" s="213" t="s">
        <v>2523</v>
      </c>
      <c r="D2282" s="191">
        <v>14653636</v>
      </c>
      <c r="E2282" s="191">
        <v>17254811.219999999</v>
      </c>
      <c r="F2282" s="191">
        <v>9930242.0600000005</v>
      </c>
    </row>
    <row r="2283" spans="3:6">
      <c r="C2283" s="212" t="s">
        <v>2989</v>
      </c>
      <c r="D2283" s="191">
        <v>26168408</v>
      </c>
      <c r="E2283" s="191">
        <v>20667372.539999999</v>
      </c>
      <c r="F2283" s="191">
        <v>20667372.23</v>
      </c>
    </row>
    <row r="2284" spans="3:6">
      <c r="C2284" s="213" t="s">
        <v>2524</v>
      </c>
      <c r="D2284" s="191">
        <v>26168408</v>
      </c>
      <c r="E2284" s="191">
        <v>20667372.539999999</v>
      </c>
      <c r="F2284" s="191">
        <v>20667372.23</v>
      </c>
    </row>
    <row r="2285" spans="3:6">
      <c r="C2285" s="212" t="s">
        <v>2531</v>
      </c>
      <c r="D2285" s="191">
        <v>12761600</v>
      </c>
      <c r="E2285" s="191">
        <v>0</v>
      </c>
      <c r="F2285" s="191">
        <v>0</v>
      </c>
    </row>
    <row r="2286" spans="3:6">
      <c r="C2286" s="213" t="s">
        <v>2532</v>
      </c>
      <c r="D2286" s="191">
        <v>12761600</v>
      </c>
      <c r="E2286" s="191">
        <v>0</v>
      </c>
      <c r="F2286" s="191">
        <v>0</v>
      </c>
    </row>
    <row r="2287" spans="3:6">
      <c r="C2287" s="212" t="s">
        <v>2533</v>
      </c>
      <c r="D2287" s="191">
        <v>11944568</v>
      </c>
      <c r="E2287" s="191">
        <v>15700008</v>
      </c>
      <c r="F2287" s="191">
        <v>4506575.2299999995</v>
      </c>
    </row>
    <row r="2288" spans="3:6">
      <c r="C2288" s="213" t="s">
        <v>2534</v>
      </c>
      <c r="D2288" s="191">
        <v>11944568</v>
      </c>
      <c r="E2288" s="191">
        <v>15700008</v>
      </c>
      <c r="F2288" s="191">
        <v>4506575.2299999995</v>
      </c>
    </row>
    <row r="2289" spans="3:6">
      <c r="C2289" s="212" t="s">
        <v>3982</v>
      </c>
      <c r="D2289" s="191">
        <v>15760002</v>
      </c>
      <c r="E2289" s="191">
        <v>30522009.210000001</v>
      </c>
      <c r="F2289" s="191">
        <v>5493961.6399999997</v>
      </c>
    </row>
    <row r="2290" spans="3:6">
      <c r="C2290" s="213" t="s">
        <v>2535</v>
      </c>
      <c r="D2290" s="191">
        <v>15760002</v>
      </c>
      <c r="E2290" s="191">
        <v>30522009.210000001</v>
      </c>
      <c r="F2290" s="191">
        <v>5493961.6399999997</v>
      </c>
    </row>
    <row r="2291" spans="3:6">
      <c r="C2291" s="212" t="s">
        <v>2543</v>
      </c>
      <c r="D2291" s="191">
        <v>9859408</v>
      </c>
      <c r="E2291" s="191">
        <v>30260964.59</v>
      </c>
      <c r="F2291" s="191">
        <v>30260964.59</v>
      </c>
    </row>
    <row r="2292" spans="3:6">
      <c r="C2292" s="213" t="s">
        <v>2544</v>
      </c>
      <c r="D2292" s="191">
        <v>9859408</v>
      </c>
      <c r="E2292" s="191">
        <v>30260964.59</v>
      </c>
      <c r="F2292" s="191">
        <v>30260964.59</v>
      </c>
    </row>
    <row r="2293" spans="3:6">
      <c r="C2293" s="212" t="s">
        <v>3981</v>
      </c>
      <c r="D2293" s="191">
        <v>44000005</v>
      </c>
      <c r="E2293" s="191">
        <v>45388835.75</v>
      </c>
      <c r="F2293" s="191">
        <v>44102496.810000002</v>
      </c>
    </row>
    <row r="2294" spans="3:6">
      <c r="C2294" s="213" t="s">
        <v>2642</v>
      </c>
      <c r="D2294" s="191">
        <v>44000005</v>
      </c>
      <c r="E2294" s="191">
        <v>45388835.75</v>
      </c>
      <c r="F2294" s="191">
        <v>44102496.810000002</v>
      </c>
    </row>
    <row r="2295" spans="3:6">
      <c r="C2295" s="212" t="s">
        <v>3169</v>
      </c>
      <c r="D2295" s="191">
        <v>0</v>
      </c>
      <c r="E2295" s="191">
        <v>17946237.349999998</v>
      </c>
      <c r="F2295" s="191">
        <v>9597734.9699999988</v>
      </c>
    </row>
    <row r="2296" spans="3:6">
      <c r="C2296" s="213" t="s">
        <v>3170</v>
      </c>
      <c r="D2296" s="191">
        <v>0</v>
      </c>
      <c r="E2296" s="191">
        <v>17946237.349999998</v>
      </c>
      <c r="F2296" s="191">
        <v>9597734.9699999988</v>
      </c>
    </row>
    <row r="2297" spans="3:6">
      <c r="C2297" s="212" t="s">
        <v>3980</v>
      </c>
      <c r="D2297" s="191">
        <v>0</v>
      </c>
      <c r="E2297" s="191">
        <v>48800000</v>
      </c>
      <c r="F2297" s="191">
        <v>8440183.9500000011</v>
      </c>
    </row>
    <row r="2298" spans="3:6">
      <c r="C2298" s="213" t="s">
        <v>3171</v>
      </c>
      <c r="D2298" s="191">
        <v>0</v>
      </c>
      <c r="E2298" s="191">
        <v>48800000</v>
      </c>
      <c r="F2298" s="191">
        <v>8440183.9500000011</v>
      </c>
    </row>
    <row r="2299" spans="3:6">
      <c r="C2299" s="212" t="s">
        <v>3189</v>
      </c>
      <c r="D2299" s="191">
        <v>0</v>
      </c>
      <c r="E2299" s="191">
        <v>22630000</v>
      </c>
      <c r="F2299" s="191">
        <v>3917142.18</v>
      </c>
    </row>
    <row r="2300" spans="3:6">
      <c r="C2300" s="213" t="s">
        <v>3188</v>
      </c>
      <c r="D2300" s="191">
        <v>0</v>
      </c>
      <c r="E2300" s="191">
        <v>22630000</v>
      </c>
      <c r="F2300" s="191">
        <v>3917142.18</v>
      </c>
    </row>
    <row r="2301" spans="3:6">
      <c r="C2301" s="212" t="s">
        <v>3620</v>
      </c>
      <c r="D2301" s="191">
        <v>0</v>
      </c>
      <c r="E2301" s="191">
        <v>72000000</v>
      </c>
      <c r="F2301" s="191">
        <v>0</v>
      </c>
    </row>
    <row r="2302" spans="3:6">
      <c r="C2302" s="213" t="s">
        <v>3619</v>
      </c>
      <c r="D2302" s="191">
        <v>0</v>
      </c>
      <c r="E2302" s="191">
        <v>72000000</v>
      </c>
      <c r="F2302" s="191">
        <v>0</v>
      </c>
    </row>
    <row r="2303" spans="3:6">
      <c r="C2303" s="211" t="s">
        <v>297</v>
      </c>
      <c r="D2303" s="199">
        <v>0</v>
      </c>
      <c r="E2303" s="199">
        <v>49999607.280000001</v>
      </c>
      <c r="F2303" s="199">
        <v>0</v>
      </c>
    </row>
    <row r="2304" spans="3:6">
      <c r="C2304" s="212" t="s">
        <v>3262</v>
      </c>
      <c r="D2304" s="191">
        <v>0</v>
      </c>
      <c r="E2304" s="191">
        <v>49999607.280000001</v>
      </c>
      <c r="F2304" s="191">
        <v>0</v>
      </c>
    </row>
    <row r="2305" spans="3:6">
      <c r="C2305" s="213" t="s">
        <v>3261</v>
      </c>
      <c r="D2305" s="191">
        <v>0</v>
      </c>
      <c r="E2305" s="191">
        <v>49999607.280000001</v>
      </c>
      <c r="F2305" s="191">
        <v>0</v>
      </c>
    </row>
    <row r="2306" spans="3:6">
      <c r="C2306" s="210" t="s">
        <v>291</v>
      </c>
      <c r="D2306" s="191">
        <v>2170135035</v>
      </c>
      <c r="E2306" s="191">
        <v>2901972829.269999</v>
      </c>
      <c r="F2306" s="191">
        <v>2487764374.4299994</v>
      </c>
    </row>
    <row r="2307" spans="3:6">
      <c r="C2307" s="211" t="s">
        <v>280</v>
      </c>
      <c r="D2307" s="199">
        <v>2012722468</v>
      </c>
      <c r="E2307" s="199">
        <v>2688200075.0499988</v>
      </c>
      <c r="F2307" s="199">
        <v>2430620563.8199992</v>
      </c>
    </row>
    <row r="2308" spans="3:6">
      <c r="C2308" s="212" t="s">
        <v>462</v>
      </c>
      <c r="D2308" s="191">
        <v>3141627</v>
      </c>
      <c r="E2308" s="191">
        <v>9736967.4000000004</v>
      </c>
      <c r="F2308" s="191">
        <v>2835733.04</v>
      </c>
    </row>
    <row r="2309" spans="3:6">
      <c r="C2309" s="213" t="s">
        <v>804</v>
      </c>
      <c r="D2309" s="191">
        <v>3141627</v>
      </c>
      <c r="E2309" s="191">
        <v>9736967.4000000004</v>
      </c>
      <c r="F2309" s="191">
        <v>2835733.04</v>
      </c>
    </row>
    <row r="2310" spans="3:6">
      <c r="C2310" s="212" t="s">
        <v>463</v>
      </c>
      <c r="D2310" s="191">
        <v>23910828</v>
      </c>
      <c r="E2310" s="191">
        <v>17433594</v>
      </c>
      <c r="F2310" s="191">
        <v>17433593.879999999</v>
      </c>
    </row>
    <row r="2311" spans="3:6">
      <c r="C2311" s="213" t="s">
        <v>805</v>
      </c>
      <c r="D2311" s="191">
        <v>23910828</v>
      </c>
      <c r="E2311" s="191">
        <v>17433594</v>
      </c>
      <c r="F2311" s="191">
        <v>17433593.879999999</v>
      </c>
    </row>
    <row r="2312" spans="3:6">
      <c r="C2312" s="212" t="s">
        <v>3452</v>
      </c>
      <c r="D2312" s="191">
        <v>0</v>
      </c>
      <c r="E2312" s="191">
        <v>0</v>
      </c>
      <c r="F2312" s="191">
        <v>0</v>
      </c>
    </row>
    <row r="2313" spans="3:6">
      <c r="C2313" s="213" t="s">
        <v>3451</v>
      </c>
      <c r="D2313" s="191">
        <v>0</v>
      </c>
      <c r="E2313" s="191">
        <v>0</v>
      </c>
      <c r="F2313" s="191">
        <v>0</v>
      </c>
    </row>
    <row r="2314" spans="3:6">
      <c r="C2314" s="212" t="s">
        <v>3450</v>
      </c>
      <c r="D2314" s="191">
        <v>0</v>
      </c>
      <c r="E2314" s="191">
        <v>0</v>
      </c>
      <c r="F2314" s="191">
        <v>0</v>
      </c>
    </row>
    <row r="2315" spans="3:6">
      <c r="C2315" s="213" t="s">
        <v>3449</v>
      </c>
      <c r="D2315" s="191">
        <v>0</v>
      </c>
      <c r="E2315" s="191">
        <v>0</v>
      </c>
      <c r="F2315" s="191">
        <v>0</v>
      </c>
    </row>
    <row r="2316" spans="3:6">
      <c r="C2316" s="212" t="s">
        <v>1045</v>
      </c>
      <c r="D2316" s="191">
        <v>51966310</v>
      </c>
      <c r="E2316" s="191">
        <v>44992182.200000003</v>
      </c>
      <c r="F2316" s="191">
        <v>29528082.18</v>
      </c>
    </row>
    <row r="2317" spans="3:6">
      <c r="C2317" s="213" t="s">
        <v>1046</v>
      </c>
      <c r="D2317" s="191">
        <v>51966310</v>
      </c>
      <c r="E2317" s="191">
        <v>44992182.200000003</v>
      </c>
      <c r="F2317" s="191">
        <v>29528082.18</v>
      </c>
    </row>
    <row r="2318" spans="3:6">
      <c r="C2318" s="212" t="s">
        <v>4248</v>
      </c>
      <c r="D2318" s="191">
        <v>0</v>
      </c>
      <c r="E2318" s="191">
        <v>5000000</v>
      </c>
      <c r="F2318" s="191">
        <v>0</v>
      </c>
    </row>
    <row r="2319" spans="3:6">
      <c r="C2319" s="213" t="s">
        <v>4247</v>
      </c>
      <c r="D2319" s="191">
        <v>0</v>
      </c>
      <c r="E2319" s="191">
        <v>5000000</v>
      </c>
      <c r="F2319" s="191">
        <v>0</v>
      </c>
    </row>
    <row r="2320" spans="3:6">
      <c r="C2320" s="212" t="s">
        <v>4186</v>
      </c>
      <c r="D2320" s="191">
        <v>0</v>
      </c>
      <c r="E2320" s="191">
        <v>3498313.8</v>
      </c>
      <c r="F2320" s="191">
        <v>0</v>
      </c>
    </row>
    <row r="2321" spans="3:6">
      <c r="C2321" s="213" t="s">
        <v>4185</v>
      </c>
      <c r="D2321" s="191">
        <v>0</v>
      </c>
      <c r="E2321" s="191">
        <v>3498313.8</v>
      </c>
      <c r="F2321" s="191">
        <v>0</v>
      </c>
    </row>
    <row r="2322" spans="3:6">
      <c r="C2322" s="212" t="s">
        <v>3979</v>
      </c>
      <c r="D2322" s="191">
        <v>0</v>
      </c>
      <c r="E2322" s="191">
        <v>19738124.02</v>
      </c>
      <c r="F2322" s="191">
        <v>0</v>
      </c>
    </row>
    <row r="2323" spans="3:6">
      <c r="C2323" s="213" t="s">
        <v>3187</v>
      </c>
      <c r="D2323" s="191">
        <v>0</v>
      </c>
      <c r="E2323" s="191">
        <v>19738124.02</v>
      </c>
      <c r="F2323" s="191">
        <v>0</v>
      </c>
    </row>
    <row r="2324" spans="3:6">
      <c r="C2324" s="212" t="s">
        <v>464</v>
      </c>
      <c r="D2324" s="191">
        <v>7428690</v>
      </c>
      <c r="E2324" s="191">
        <v>7428690</v>
      </c>
      <c r="F2324" s="191">
        <v>7428690</v>
      </c>
    </row>
    <row r="2325" spans="3:6">
      <c r="C2325" s="213" t="s">
        <v>806</v>
      </c>
      <c r="D2325" s="191">
        <v>7428690</v>
      </c>
      <c r="E2325" s="191">
        <v>7428690</v>
      </c>
      <c r="F2325" s="191">
        <v>7428690</v>
      </c>
    </row>
    <row r="2326" spans="3:6">
      <c r="C2326" s="212" t="s">
        <v>465</v>
      </c>
      <c r="D2326" s="191">
        <v>388402000</v>
      </c>
      <c r="E2326" s="191">
        <v>847400938.04999995</v>
      </c>
      <c r="F2326" s="191">
        <v>847400934.82999992</v>
      </c>
    </row>
    <row r="2327" spans="3:6">
      <c r="C2327" s="213" t="s">
        <v>807</v>
      </c>
      <c r="D2327" s="191">
        <v>388402000</v>
      </c>
      <c r="E2327" s="191">
        <v>847400938.04999995</v>
      </c>
      <c r="F2327" s="191">
        <v>847400934.82999992</v>
      </c>
    </row>
    <row r="2328" spans="3:6">
      <c r="C2328" s="212" t="s">
        <v>3978</v>
      </c>
      <c r="D2328" s="191">
        <v>0</v>
      </c>
      <c r="E2328" s="191">
        <v>20000000</v>
      </c>
      <c r="F2328" s="191">
        <v>20000000</v>
      </c>
    </row>
    <row r="2329" spans="3:6">
      <c r="C2329" s="213" t="s">
        <v>3675</v>
      </c>
      <c r="D2329" s="191">
        <v>0</v>
      </c>
      <c r="E2329" s="191">
        <v>20000000</v>
      </c>
      <c r="F2329" s="191">
        <v>20000000</v>
      </c>
    </row>
    <row r="2330" spans="3:6">
      <c r="C2330" s="212" t="s">
        <v>2990</v>
      </c>
      <c r="D2330" s="191">
        <v>8638298</v>
      </c>
      <c r="E2330" s="191">
        <v>6138298</v>
      </c>
      <c r="F2330" s="191">
        <v>3361688.2</v>
      </c>
    </row>
    <row r="2331" spans="3:6">
      <c r="C2331" s="213" t="s">
        <v>803</v>
      </c>
      <c r="D2331" s="191">
        <v>8638298</v>
      </c>
      <c r="E2331" s="191">
        <v>6138298</v>
      </c>
      <c r="F2331" s="191">
        <v>3361688.2</v>
      </c>
    </row>
    <row r="2332" spans="3:6">
      <c r="C2332" s="212" t="s">
        <v>3172</v>
      </c>
      <c r="D2332" s="191">
        <v>0</v>
      </c>
      <c r="E2332" s="191">
        <v>23424854.579999998</v>
      </c>
      <c r="F2332" s="191">
        <v>10277804.83</v>
      </c>
    </row>
    <row r="2333" spans="3:6">
      <c r="C2333" s="213" t="s">
        <v>3173</v>
      </c>
      <c r="D2333" s="191">
        <v>0</v>
      </c>
      <c r="E2333" s="191">
        <v>23424854.579999998</v>
      </c>
      <c r="F2333" s="191">
        <v>10277804.83</v>
      </c>
    </row>
    <row r="2334" spans="3:6">
      <c r="C2334" s="212" t="s">
        <v>466</v>
      </c>
      <c r="D2334" s="191">
        <v>40554117</v>
      </c>
      <c r="E2334" s="191">
        <v>230798731.84999999</v>
      </c>
      <c r="F2334" s="191">
        <v>172139192.09</v>
      </c>
    </row>
    <row r="2335" spans="3:6">
      <c r="C2335" s="213" t="s">
        <v>808</v>
      </c>
      <c r="D2335" s="191">
        <v>40554117</v>
      </c>
      <c r="E2335" s="191">
        <v>230798731.84999999</v>
      </c>
      <c r="F2335" s="191">
        <v>172139192.09</v>
      </c>
    </row>
    <row r="2336" spans="3:6">
      <c r="C2336" s="212" t="s">
        <v>467</v>
      </c>
      <c r="D2336" s="191">
        <v>4000000</v>
      </c>
      <c r="E2336" s="191">
        <v>5670485.5199999996</v>
      </c>
      <c r="F2336" s="191">
        <v>5529781.2999999998</v>
      </c>
    </row>
    <row r="2337" spans="3:6">
      <c r="C2337" s="213" t="s">
        <v>809</v>
      </c>
      <c r="D2337" s="191">
        <v>4000000</v>
      </c>
      <c r="E2337" s="191">
        <v>5670485.5199999996</v>
      </c>
      <c r="F2337" s="191">
        <v>5529781.2999999998</v>
      </c>
    </row>
    <row r="2338" spans="3:6">
      <c r="C2338" s="212" t="s">
        <v>468</v>
      </c>
      <c r="D2338" s="191">
        <v>4000000</v>
      </c>
      <c r="E2338" s="191">
        <v>4420174.6500000004</v>
      </c>
      <c r="F2338" s="191">
        <v>4420174.6500000004</v>
      </c>
    </row>
    <row r="2339" spans="3:6">
      <c r="C2339" s="213" t="s">
        <v>810</v>
      </c>
      <c r="D2339" s="191">
        <v>4000000</v>
      </c>
      <c r="E2339" s="191">
        <v>4420174.6500000004</v>
      </c>
      <c r="F2339" s="191">
        <v>4420174.6500000004</v>
      </c>
    </row>
    <row r="2340" spans="3:6">
      <c r="C2340" s="212" t="s">
        <v>469</v>
      </c>
      <c r="D2340" s="191">
        <v>8668175</v>
      </c>
      <c r="E2340" s="191">
        <v>12048360</v>
      </c>
      <c r="F2340" s="191">
        <v>1819275.04</v>
      </c>
    </row>
    <row r="2341" spans="3:6">
      <c r="C2341" s="213" t="s">
        <v>811</v>
      </c>
      <c r="D2341" s="191">
        <v>8668175</v>
      </c>
      <c r="E2341" s="191">
        <v>12048360</v>
      </c>
      <c r="F2341" s="191">
        <v>1819275.04</v>
      </c>
    </row>
    <row r="2342" spans="3:6">
      <c r="C2342" s="212" t="s">
        <v>3977</v>
      </c>
      <c r="D2342" s="191">
        <v>4000000</v>
      </c>
      <c r="E2342" s="191">
        <v>3557748.53</v>
      </c>
      <c r="F2342" s="191">
        <v>3557748.53</v>
      </c>
    </row>
    <row r="2343" spans="3:6">
      <c r="C2343" s="213" t="s">
        <v>812</v>
      </c>
      <c r="D2343" s="191">
        <v>4000000</v>
      </c>
      <c r="E2343" s="191">
        <v>3557748.53</v>
      </c>
      <c r="F2343" s="191">
        <v>3557748.53</v>
      </c>
    </row>
    <row r="2344" spans="3:6">
      <c r="C2344" s="212" t="s">
        <v>4246</v>
      </c>
      <c r="D2344" s="191">
        <v>0</v>
      </c>
      <c r="E2344" s="191">
        <v>5000000</v>
      </c>
      <c r="F2344" s="191">
        <v>2087367.72</v>
      </c>
    </row>
    <row r="2345" spans="3:6">
      <c r="C2345" s="213" t="s">
        <v>4245</v>
      </c>
      <c r="D2345" s="191">
        <v>0</v>
      </c>
      <c r="E2345" s="191">
        <v>5000000</v>
      </c>
      <c r="F2345" s="191">
        <v>2087367.72</v>
      </c>
    </row>
    <row r="2346" spans="3:6">
      <c r="C2346" s="212" t="s">
        <v>470</v>
      </c>
      <c r="D2346" s="191">
        <v>4000000</v>
      </c>
      <c r="E2346" s="191">
        <v>1000000</v>
      </c>
      <c r="F2346" s="191">
        <v>985550.5</v>
      </c>
    </row>
    <row r="2347" spans="3:6">
      <c r="C2347" s="213" t="s">
        <v>813</v>
      </c>
      <c r="D2347" s="191">
        <v>4000000</v>
      </c>
      <c r="E2347" s="191">
        <v>1000000</v>
      </c>
      <c r="F2347" s="191">
        <v>985550.5</v>
      </c>
    </row>
    <row r="2348" spans="3:6">
      <c r="C2348" s="212" t="s">
        <v>471</v>
      </c>
      <c r="D2348" s="191">
        <v>3209853</v>
      </c>
      <c r="E2348" s="191">
        <v>3209853</v>
      </c>
      <c r="F2348" s="191">
        <v>3057787.57</v>
      </c>
    </row>
    <row r="2349" spans="3:6">
      <c r="C2349" s="213" t="s">
        <v>814</v>
      </c>
      <c r="D2349" s="191">
        <v>3209853</v>
      </c>
      <c r="E2349" s="191">
        <v>3209853</v>
      </c>
      <c r="F2349" s="191">
        <v>3057787.57</v>
      </c>
    </row>
    <row r="2350" spans="3:6">
      <c r="C2350" s="212" t="s">
        <v>472</v>
      </c>
      <c r="D2350" s="191">
        <v>3209854</v>
      </c>
      <c r="E2350" s="191">
        <v>2206553.66</v>
      </c>
      <c r="F2350" s="191">
        <v>2206553.66</v>
      </c>
    </row>
    <row r="2351" spans="3:6">
      <c r="C2351" s="213" t="s">
        <v>815</v>
      </c>
      <c r="D2351" s="191">
        <v>3209854</v>
      </c>
      <c r="E2351" s="191">
        <v>2206553.66</v>
      </c>
      <c r="F2351" s="191">
        <v>2206553.66</v>
      </c>
    </row>
    <row r="2352" spans="3:6">
      <c r="C2352" s="212" t="s">
        <v>3976</v>
      </c>
      <c r="D2352" s="191">
        <v>3209853</v>
      </c>
      <c r="E2352" s="191">
        <v>0</v>
      </c>
      <c r="F2352" s="191">
        <v>0</v>
      </c>
    </row>
    <row r="2353" spans="3:6">
      <c r="C2353" s="213" t="s">
        <v>816</v>
      </c>
      <c r="D2353" s="191">
        <v>3209853</v>
      </c>
      <c r="E2353" s="191">
        <v>0</v>
      </c>
      <c r="F2353" s="191">
        <v>0</v>
      </c>
    </row>
    <row r="2354" spans="3:6">
      <c r="C2354" s="212" t="s">
        <v>473</v>
      </c>
      <c r="D2354" s="191">
        <v>89423870</v>
      </c>
      <c r="E2354" s="191">
        <v>24043494.59</v>
      </c>
      <c r="F2354" s="191">
        <v>17089251.010000002</v>
      </c>
    </row>
    <row r="2355" spans="3:6">
      <c r="C2355" s="213" t="s">
        <v>817</v>
      </c>
      <c r="D2355" s="191">
        <v>89423870</v>
      </c>
      <c r="E2355" s="191">
        <v>24043494.59</v>
      </c>
      <c r="F2355" s="191">
        <v>17089251.010000002</v>
      </c>
    </row>
    <row r="2356" spans="3:6">
      <c r="C2356" s="212" t="s">
        <v>474</v>
      </c>
      <c r="D2356" s="191">
        <v>3209853</v>
      </c>
      <c r="E2356" s="191">
        <v>3017579.8</v>
      </c>
      <c r="F2356" s="191">
        <v>3017579.8</v>
      </c>
    </row>
    <row r="2357" spans="3:6">
      <c r="C2357" s="213" t="s">
        <v>818</v>
      </c>
      <c r="D2357" s="191">
        <v>3209853</v>
      </c>
      <c r="E2357" s="191">
        <v>3017579.8</v>
      </c>
      <c r="F2357" s="191">
        <v>3017579.8</v>
      </c>
    </row>
    <row r="2358" spans="3:6">
      <c r="C2358" s="212" t="s">
        <v>3304</v>
      </c>
      <c r="D2358" s="191">
        <v>0</v>
      </c>
      <c r="E2358" s="191">
        <v>25222722.949999999</v>
      </c>
      <c r="F2358" s="191">
        <v>15074695.609999999</v>
      </c>
    </row>
    <row r="2359" spans="3:6">
      <c r="C2359" s="213" t="s">
        <v>3303</v>
      </c>
      <c r="D2359" s="191">
        <v>0</v>
      </c>
      <c r="E2359" s="191">
        <v>25222722.949999999</v>
      </c>
      <c r="F2359" s="191">
        <v>15074695.609999999</v>
      </c>
    </row>
    <row r="2360" spans="3:6">
      <c r="C2360" s="212" t="s">
        <v>4244</v>
      </c>
      <c r="D2360" s="191">
        <v>0</v>
      </c>
      <c r="E2360" s="191">
        <v>5127400</v>
      </c>
      <c r="F2360" s="191">
        <v>5127391.76</v>
      </c>
    </row>
    <row r="2361" spans="3:6">
      <c r="C2361" s="213" t="s">
        <v>4243</v>
      </c>
      <c r="D2361" s="191">
        <v>0</v>
      </c>
      <c r="E2361" s="191">
        <v>5127400</v>
      </c>
      <c r="F2361" s="191">
        <v>5127391.76</v>
      </c>
    </row>
    <row r="2362" spans="3:6">
      <c r="C2362" s="212" t="s">
        <v>3674</v>
      </c>
      <c r="D2362" s="191">
        <v>0</v>
      </c>
      <c r="E2362" s="191">
        <v>0.77</v>
      </c>
      <c r="F2362" s="191">
        <v>0</v>
      </c>
    </row>
    <row r="2363" spans="3:6">
      <c r="C2363" s="213" t="s">
        <v>3673</v>
      </c>
      <c r="D2363" s="191">
        <v>0</v>
      </c>
      <c r="E2363" s="191">
        <v>0.77</v>
      </c>
      <c r="F2363" s="191">
        <v>0</v>
      </c>
    </row>
    <row r="2364" spans="3:6">
      <c r="C2364" s="212" t="s">
        <v>475</v>
      </c>
      <c r="D2364" s="191">
        <v>203433020</v>
      </c>
      <c r="E2364" s="191">
        <v>265343126.30000001</v>
      </c>
      <c r="F2364" s="191">
        <v>263807038.89999998</v>
      </c>
    </row>
    <row r="2365" spans="3:6">
      <c r="C2365" s="213" t="s">
        <v>819</v>
      </c>
      <c r="D2365" s="191">
        <v>203433020</v>
      </c>
      <c r="E2365" s="191">
        <v>265343126.30000001</v>
      </c>
      <c r="F2365" s="191">
        <v>263807038.89999998</v>
      </c>
    </row>
    <row r="2366" spans="3:6">
      <c r="C2366" s="212" t="s">
        <v>1615</v>
      </c>
      <c r="D2366" s="191">
        <v>11127992</v>
      </c>
      <c r="E2366" s="191">
        <v>1</v>
      </c>
      <c r="F2366" s="191">
        <v>0</v>
      </c>
    </row>
    <row r="2367" spans="3:6">
      <c r="C2367" s="213" t="s">
        <v>1616</v>
      </c>
      <c r="D2367" s="191">
        <v>11127992</v>
      </c>
      <c r="E2367" s="191">
        <v>1</v>
      </c>
      <c r="F2367" s="191">
        <v>0</v>
      </c>
    </row>
    <row r="2368" spans="3:6">
      <c r="C2368" s="212" t="s">
        <v>3975</v>
      </c>
      <c r="D2368" s="191">
        <v>6683666</v>
      </c>
      <c r="E2368" s="191">
        <v>0</v>
      </c>
      <c r="F2368" s="191">
        <v>0</v>
      </c>
    </row>
    <row r="2369" spans="3:6">
      <c r="C2369" s="213" t="s">
        <v>1617</v>
      </c>
      <c r="D2369" s="191">
        <v>6683666</v>
      </c>
      <c r="E2369" s="191">
        <v>0</v>
      </c>
      <c r="F2369" s="191">
        <v>0</v>
      </c>
    </row>
    <row r="2370" spans="3:6">
      <c r="C2370" s="212" t="s">
        <v>476</v>
      </c>
      <c r="D2370" s="191">
        <v>91340400</v>
      </c>
      <c r="E2370" s="191">
        <v>152643993.96000001</v>
      </c>
      <c r="F2370" s="191">
        <v>98858570.930000007</v>
      </c>
    </row>
    <row r="2371" spans="3:6">
      <c r="C2371" s="213" t="s">
        <v>820</v>
      </c>
      <c r="D2371" s="191">
        <v>91340400</v>
      </c>
      <c r="E2371" s="191">
        <v>152643993.96000001</v>
      </c>
      <c r="F2371" s="191">
        <v>98858570.930000007</v>
      </c>
    </row>
    <row r="2372" spans="3:6">
      <c r="C2372" s="212" t="s">
        <v>1618</v>
      </c>
      <c r="D2372" s="191">
        <v>6683666</v>
      </c>
      <c r="E2372" s="191">
        <v>1</v>
      </c>
      <c r="F2372" s="191">
        <v>0</v>
      </c>
    </row>
    <row r="2373" spans="3:6">
      <c r="C2373" s="213" t="s">
        <v>1619</v>
      </c>
      <c r="D2373" s="191">
        <v>6683666</v>
      </c>
      <c r="E2373" s="191">
        <v>1</v>
      </c>
      <c r="F2373" s="191">
        <v>0</v>
      </c>
    </row>
    <row r="2374" spans="3:6">
      <c r="C2374" s="212" t="s">
        <v>1620</v>
      </c>
      <c r="D2374" s="191">
        <v>11087637</v>
      </c>
      <c r="E2374" s="191">
        <v>0</v>
      </c>
      <c r="F2374" s="191">
        <v>0</v>
      </c>
    </row>
    <row r="2375" spans="3:6">
      <c r="C2375" s="213" t="s">
        <v>1621</v>
      </c>
      <c r="D2375" s="191">
        <v>11087637</v>
      </c>
      <c r="E2375" s="191">
        <v>0</v>
      </c>
      <c r="F2375" s="191">
        <v>0</v>
      </c>
    </row>
    <row r="2376" spans="3:6">
      <c r="C2376" s="212" t="s">
        <v>3974</v>
      </c>
      <c r="D2376" s="191">
        <v>0</v>
      </c>
      <c r="E2376" s="191">
        <v>0</v>
      </c>
      <c r="F2376" s="191">
        <v>0</v>
      </c>
    </row>
    <row r="2377" spans="3:6">
      <c r="C2377" s="213" t="s">
        <v>3672</v>
      </c>
      <c r="D2377" s="191">
        <v>0</v>
      </c>
      <c r="E2377" s="191">
        <v>0</v>
      </c>
      <c r="F2377" s="191">
        <v>0</v>
      </c>
    </row>
    <row r="2378" spans="3:6">
      <c r="C2378" s="212" t="s">
        <v>1622</v>
      </c>
      <c r="D2378" s="191">
        <v>4718384</v>
      </c>
      <c r="E2378" s="191">
        <v>1</v>
      </c>
      <c r="F2378" s="191">
        <v>0</v>
      </c>
    </row>
    <row r="2379" spans="3:6">
      <c r="C2379" s="213" t="s">
        <v>1623</v>
      </c>
      <c r="D2379" s="191">
        <v>4718384</v>
      </c>
      <c r="E2379" s="191">
        <v>1</v>
      </c>
      <c r="F2379" s="191">
        <v>0</v>
      </c>
    </row>
    <row r="2380" spans="3:6">
      <c r="C2380" s="212" t="s">
        <v>1624</v>
      </c>
      <c r="D2380" s="191">
        <v>6659723</v>
      </c>
      <c r="E2380" s="191">
        <v>1</v>
      </c>
      <c r="F2380" s="191">
        <v>0</v>
      </c>
    </row>
    <row r="2381" spans="3:6">
      <c r="C2381" s="213" t="s">
        <v>1625</v>
      </c>
      <c r="D2381" s="191">
        <v>6659723</v>
      </c>
      <c r="E2381" s="191">
        <v>1</v>
      </c>
      <c r="F2381" s="191">
        <v>0</v>
      </c>
    </row>
    <row r="2382" spans="3:6">
      <c r="C2382" s="212" t="s">
        <v>1626</v>
      </c>
      <c r="D2382" s="191">
        <v>11087637</v>
      </c>
      <c r="E2382" s="191">
        <v>0.55000000000000004</v>
      </c>
      <c r="F2382" s="191">
        <v>0</v>
      </c>
    </row>
    <row r="2383" spans="3:6">
      <c r="C2383" s="213" t="s">
        <v>1627</v>
      </c>
      <c r="D2383" s="191">
        <v>11087637</v>
      </c>
      <c r="E2383" s="191">
        <v>0.55000000000000004</v>
      </c>
      <c r="F2383" s="191">
        <v>0</v>
      </c>
    </row>
    <row r="2384" spans="3:6">
      <c r="C2384" s="212" t="s">
        <v>1628</v>
      </c>
      <c r="D2384" s="191">
        <v>11087637</v>
      </c>
      <c r="E2384" s="191">
        <v>1</v>
      </c>
      <c r="F2384" s="191">
        <v>0</v>
      </c>
    </row>
    <row r="2385" spans="3:6">
      <c r="C2385" s="213" t="s">
        <v>1629</v>
      </c>
      <c r="D2385" s="191">
        <v>11087637</v>
      </c>
      <c r="E2385" s="191">
        <v>1</v>
      </c>
      <c r="F2385" s="191">
        <v>0</v>
      </c>
    </row>
    <row r="2386" spans="3:6">
      <c r="C2386" s="212" t="s">
        <v>1630</v>
      </c>
      <c r="D2386" s="191">
        <v>4718384</v>
      </c>
      <c r="E2386" s="191">
        <v>1061636.78</v>
      </c>
      <c r="F2386" s="191">
        <v>1061635.44</v>
      </c>
    </row>
    <row r="2387" spans="3:6">
      <c r="C2387" s="213" t="s">
        <v>1631</v>
      </c>
      <c r="D2387" s="191">
        <v>4718384</v>
      </c>
      <c r="E2387" s="191">
        <v>1061636.78</v>
      </c>
      <c r="F2387" s="191">
        <v>1061635.44</v>
      </c>
    </row>
    <row r="2388" spans="3:6">
      <c r="C2388" s="212" t="s">
        <v>3973</v>
      </c>
      <c r="D2388" s="191">
        <v>44676046</v>
      </c>
      <c r="E2388" s="191">
        <v>33999575</v>
      </c>
      <c r="F2388" s="191">
        <v>33991502.210000001</v>
      </c>
    </row>
    <row r="2389" spans="3:6">
      <c r="C2389" s="213" t="s">
        <v>2768</v>
      </c>
      <c r="D2389" s="191">
        <v>44676046</v>
      </c>
      <c r="E2389" s="191">
        <v>33999575</v>
      </c>
      <c r="F2389" s="191">
        <v>33991502.210000001</v>
      </c>
    </row>
    <row r="2390" spans="3:6">
      <c r="C2390" s="212" t="s">
        <v>1632</v>
      </c>
      <c r="D2390" s="191">
        <v>11087637</v>
      </c>
      <c r="E2390" s="191">
        <v>1498437.31</v>
      </c>
      <c r="F2390" s="191">
        <v>1498436.31</v>
      </c>
    </row>
    <row r="2391" spans="3:6">
      <c r="C2391" s="213" t="s">
        <v>1633</v>
      </c>
      <c r="D2391" s="191">
        <v>11087637</v>
      </c>
      <c r="E2391" s="191">
        <v>1498437.31</v>
      </c>
      <c r="F2391" s="191">
        <v>1498436.31</v>
      </c>
    </row>
    <row r="2392" spans="3:6">
      <c r="C2392" s="212" t="s">
        <v>3972</v>
      </c>
      <c r="D2392" s="191">
        <v>13628761</v>
      </c>
      <c r="E2392" s="191">
        <v>4947323</v>
      </c>
      <c r="F2392" s="191">
        <v>4086442.2</v>
      </c>
    </row>
    <row r="2393" spans="3:6">
      <c r="C2393" s="213" t="s">
        <v>2769</v>
      </c>
      <c r="D2393" s="191">
        <v>13628761</v>
      </c>
      <c r="E2393" s="191">
        <v>4947323</v>
      </c>
      <c r="F2393" s="191">
        <v>4086442.2</v>
      </c>
    </row>
    <row r="2394" spans="3:6">
      <c r="C2394" s="212" t="s">
        <v>1634</v>
      </c>
      <c r="D2394" s="191">
        <v>11087637</v>
      </c>
      <c r="E2394" s="191">
        <v>1061636.45</v>
      </c>
      <c r="F2394" s="191">
        <v>1061635.45</v>
      </c>
    </row>
    <row r="2395" spans="3:6">
      <c r="C2395" s="213" t="s">
        <v>1635</v>
      </c>
      <c r="D2395" s="191">
        <v>11087637</v>
      </c>
      <c r="E2395" s="191">
        <v>1061636.45</v>
      </c>
      <c r="F2395" s="191">
        <v>1061635.45</v>
      </c>
    </row>
    <row r="2396" spans="3:6">
      <c r="C2396" s="212" t="s">
        <v>1636</v>
      </c>
      <c r="D2396" s="191">
        <v>4718384</v>
      </c>
      <c r="E2396" s="191">
        <v>2494718.25</v>
      </c>
      <c r="F2396" s="191">
        <v>2494717.25</v>
      </c>
    </row>
    <row r="2397" spans="3:6">
      <c r="C2397" s="213" t="s">
        <v>1637</v>
      </c>
      <c r="D2397" s="191">
        <v>4718384</v>
      </c>
      <c r="E2397" s="191">
        <v>2494718.25</v>
      </c>
      <c r="F2397" s="191">
        <v>2494717.25</v>
      </c>
    </row>
    <row r="2398" spans="3:6">
      <c r="C2398" s="212" t="s">
        <v>3971</v>
      </c>
      <c r="D2398" s="191">
        <v>396933497</v>
      </c>
      <c r="E2398" s="191">
        <v>395508116.45999998</v>
      </c>
      <c r="F2398" s="191">
        <v>394500872.81999999</v>
      </c>
    </row>
    <row r="2399" spans="3:6">
      <c r="C2399" s="213" t="s">
        <v>2643</v>
      </c>
      <c r="D2399" s="191">
        <v>396933497</v>
      </c>
      <c r="E2399" s="191">
        <v>395508116.45999998</v>
      </c>
      <c r="F2399" s="191">
        <v>394500872.81999999</v>
      </c>
    </row>
    <row r="2400" spans="3:6">
      <c r="C2400" s="212" t="s">
        <v>1638</v>
      </c>
      <c r="D2400" s="191">
        <v>6659723</v>
      </c>
      <c r="E2400" s="191">
        <v>2494718.2799999998</v>
      </c>
      <c r="F2400" s="191">
        <v>2494717.25</v>
      </c>
    </row>
    <row r="2401" spans="3:6">
      <c r="C2401" s="213" t="s">
        <v>1639</v>
      </c>
      <c r="D2401" s="191">
        <v>6659723</v>
      </c>
      <c r="E2401" s="191">
        <v>2494718.2799999998</v>
      </c>
      <c r="F2401" s="191">
        <v>2494717.25</v>
      </c>
    </row>
    <row r="2402" spans="3:6">
      <c r="C2402" s="212" t="s">
        <v>3970</v>
      </c>
      <c r="D2402" s="191">
        <v>91049733</v>
      </c>
      <c r="E2402" s="191">
        <v>173171148.03</v>
      </c>
      <c r="F2402" s="191">
        <v>170514907.68000001</v>
      </c>
    </row>
    <row r="2403" spans="3:6">
      <c r="C2403" s="213" t="s">
        <v>2644</v>
      </c>
      <c r="D2403" s="191">
        <v>91049733</v>
      </c>
      <c r="E2403" s="191">
        <v>173171148.03</v>
      </c>
      <c r="F2403" s="191">
        <v>170514907.68000001</v>
      </c>
    </row>
    <row r="2404" spans="3:6">
      <c r="C2404" s="212" t="s">
        <v>1640</v>
      </c>
      <c r="D2404" s="191">
        <v>6659723</v>
      </c>
      <c r="E2404" s="191">
        <v>2429732.64</v>
      </c>
      <c r="F2404" s="191">
        <v>2429732.64</v>
      </c>
    </row>
    <row r="2405" spans="3:6">
      <c r="C2405" s="213" t="s">
        <v>1641</v>
      </c>
      <c r="D2405" s="191">
        <v>6659723</v>
      </c>
      <c r="E2405" s="191">
        <v>2429732.64</v>
      </c>
      <c r="F2405" s="191">
        <v>2429732.64</v>
      </c>
    </row>
    <row r="2406" spans="3:6">
      <c r="C2406" s="212" t="s">
        <v>1642</v>
      </c>
      <c r="D2406" s="191">
        <v>11087637</v>
      </c>
      <c r="E2406" s="191">
        <v>4828684.37</v>
      </c>
      <c r="F2406" s="191">
        <v>1514684.21</v>
      </c>
    </row>
    <row r="2407" spans="3:6">
      <c r="C2407" s="213" t="s">
        <v>1643</v>
      </c>
      <c r="D2407" s="191">
        <v>11087637</v>
      </c>
      <c r="E2407" s="191">
        <v>4828684.37</v>
      </c>
      <c r="F2407" s="191">
        <v>1514684.21</v>
      </c>
    </row>
    <row r="2408" spans="3:6">
      <c r="C2408" s="212" t="s">
        <v>2712</v>
      </c>
      <c r="D2408" s="191">
        <v>6659723</v>
      </c>
      <c r="E2408" s="191">
        <v>1514685.06</v>
      </c>
      <c r="F2408" s="191">
        <v>1514684.21</v>
      </c>
    </row>
    <row r="2409" spans="3:6">
      <c r="C2409" s="213" t="s">
        <v>1644</v>
      </c>
      <c r="D2409" s="191">
        <v>6659723</v>
      </c>
      <c r="E2409" s="191">
        <v>1514685.06</v>
      </c>
      <c r="F2409" s="191">
        <v>1514684.21</v>
      </c>
    </row>
    <row r="2410" spans="3:6">
      <c r="C2410" s="212" t="s">
        <v>3969</v>
      </c>
      <c r="D2410" s="191">
        <v>0</v>
      </c>
      <c r="E2410" s="191">
        <v>8779533.9100000001</v>
      </c>
      <c r="F2410" s="191">
        <v>4147591.17</v>
      </c>
    </row>
    <row r="2411" spans="3:6">
      <c r="C2411" s="213" t="s">
        <v>3302</v>
      </c>
      <c r="D2411" s="191">
        <v>0</v>
      </c>
      <c r="E2411" s="191">
        <v>8779533.9100000001</v>
      </c>
      <c r="F2411" s="191">
        <v>4147591.17</v>
      </c>
    </row>
    <row r="2412" spans="3:6">
      <c r="C2412" s="212" t="s">
        <v>1645</v>
      </c>
      <c r="D2412" s="191">
        <v>6659723</v>
      </c>
      <c r="E2412" s="191">
        <v>1514685.06</v>
      </c>
      <c r="F2412" s="191">
        <v>1514684.21</v>
      </c>
    </row>
    <row r="2413" spans="3:6">
      <c r="C2413" s="213" t="s">
        <v>1646</v>
      </c>
      <c r="D2413" s="191">
        <v>6659723</v>
      </c>
      <c r="E2413" s="191">
        <v>1514685.06</v>
      </c>
      <c r="F2413" s="191">
        <v>1514684.21</v>
      </c>
    </row>
    <row r="2414" spans="3:6">
      <c r="C2414" s="212" t="s">
        <v>1647</v>
      </c>
      <c r="D2414" s="191">
        <v>6659723</v>
      </c>
      <c r="E2414" s="191">
        <v>1514685.06</v>
      </c>
      <c r="F2414" s="191">
        <v>1514684.21</v>
      </c>
    </row>
    <row r="2415" spans="3:6">
      <c r="C2415" s="213" t="s">
        <v>1648</v>
      </c>
      <c r="D2415" s="191">
        <v>6659723</v>
      </c>
      <c r="E2415" s="191">
        <v>1514685.06</v>
      </c>
      <c r="F2415" s="191">
        <v>1514684.21</v>
      </c>
    </row>
    <row r="2416" spans="3:6">
      <c r="C2416" s="212" t="s">
        <v>1649</v>
      </c>
      <c r="D2416" s="191">
        <v>11087637</v>
      </c>
      <c r="E2416" s="191">
        <v>2494718.25</v>
      </c>
      <c r="F2416" s="191">
        <v>2494717.25</v>
      </c>
    </row>
    <row r="2417" spans="3:6">
      <c r="C2417" s="213" t="s">
        <v>1650</v>
      </c>
      <c r="D2417" s="191">
        <v>11087637</v>
      </c>
      <c r="E2417" s="191">
        <v>2494718.25</v>
      </c>
      <c r="F2417" s="191">
        <v>2494717.25</v>
      </c>
    </row>
    <row r="2418" spans="3:6">
      <c r="C2418" s="212" t="s">
        <v>3968</v>
      </c>
      <c r="D2418" s="191">
        <v>43572933</v>
      </c>
      <c r="E2418" s="191">
        <v>31441154.539999999</v>
      </c>
      <c r="F2418" s="191">
        <v>31441154.539999999</v>
      </c>
    </row>
    <row r="2419" spans="3:6">
      <c r="C2419" s="213" t="s">
        <v>2770</v>
      </c>
      <c r="D2419" s="191">
        <v>43572933</v>
      </c>
      <c r="E2419" s="191">
        <v>31441154.539999999</v>
      </c>
      <c r="F2419" s="191">
        <v>31441154.539999999</v>
      </c>
    </row>
    <row r="2420" spans="3:6">
      <c r="C2420" s="212" t="s">
        <v>1651</v>
      </c>
      <c r="D2420" s="191">
        <v>6659723</v>
      </c>
      <c r="E2420" s="191">
        <v>1498437.31</v>
      </c>
      <c r="F2420" s="191">
        <v>1498436.31</v>
      </c>
    </row>
    <row r="2421" spans="3:6">
      <c r="C2421" s="213" t="s">
        <v>1652</v>
      </c>
      <c r="D2421" s="191">
        <v>6659723</v>
      </c>
      <c r="E2421" s="191">
        <v>1498437.31</v>
      </c>
      <c r="F2421" s="191">
        <v>1498436.31</v>
      </c>
    </row>
    <row r="2422" spans="3:6">
      <c r="C2422" s="212" t="s">
        <v>3967</v>
      </c>
      <c r="D2422" s="191">
        <v>67105995</v>
      </c>
      <c r="E2422" s="191">
        <v>62815550</v>
      </c>
      <c r="F2422" s="191">
        <v>62039744.689999998</v>
      </c>
    </row>
    <row r="2423" spans="3:6">
      <c r="C2423" s="213" t="s">
        <v>2771</v>
      </c>
      <c r="D2423" s="191">
        <v>67105995</v>
      </c>
      <c r="E2423" s="191">
        <v>62815550</v>
      </c>
      <c r="F2423" s="191">
        <v>62039744.689999998</v>
      </c>
    </row>
    <row r="2424" spans="3:6">
      <c r="C2424" s="212" t="s">
        <v>1653</v>
      </c>
      <c r="D2424" s="191">
        <v>6659723</v>
      </c>
      <c r="E2424" s="191">
        <v>1498437.31</v>
      </c>
      <c r="F2424" s="191">
        <v>1498436.31</v>
      </c>
    </row>
    <row r="2425" spans="3:6">
      <c r="C2425" s="213" t="s">
        <v>1654</v>
      </c>
      <c r="D2425" s="191">
        <v>6659723</v>
      </c>
      <c r="E2425" s="191">
        <v>1498437.31</v>
      </c>
      <c r="F2425" s="191">
        <v>1498436.31</v>
      </c>
    </row>
    <row r="2426" spans="3:6">
      <c r="C2426" s="212" t="s">
        <v>1655</v>
      </c>
      <c r="D2426" s="191">
        <v>4718384</v>
      </c>
      <c r="E2426" s="191">
        <v>1061636.22</v>
      </c>
      <c r="F2426" s="191">
        <v>1061635.44</v>
      </c>
    </row>
    <row r="2427" spans="3:6">
      <c r="C2427" s="213" t="s">
        <v>1656</v>
      </c>
      <c r="D2427" s="191">
        <v>4718384</v>
      </c>
      <c r="E2427" s="191">
        <v>1061636.22</v>
      </c>
      <c r="F2427" s="191">
        <v>1061635.44</v>
      </c>
    </row>
    <row r="2428" spans="3:6">
      <c r="C2428" s="212" t="s">
        <v>1657</v>
      </c>
      <c r="D2428" s="191">
        <v>11087637</v>
      </c>
      <c r="E2428" s="191">
        <v>2494718.25</v>
      </c>
      <c r="F2428" s="191">
        <v>2494717.25</v>
      </c>
    </row>
    <row r="2429" spans="3:6">
      <c r="C2429" s="213" t="s">
        <v>1658</v>
      </c>
      <c r="D2429" s="191">
        <v>11087637</v>
      </c>
      <c r="E2429" s="191">
        <v>2494718.25</v>
      </c>
      <c r="F2429" s="191">
        <v>2494717.25</v>
      </c>
    </row>
    <row r="2430" spans="3:6">
      <c r="C2430" s="212" t="s">
        <v>1659</v>
      </c>
      <c r="D2430" s="191">
        <v>11087637</v>
      </c>
      <c r="E2430" s="191">
        <v>0</v>
      </c>
      <c r="F2430" s="191">
        <v>0</v>
      </c>
    </row>
    <row r="2431" spans="3:6">
      <c r="C2431" s="213" t="s">
        <v>1660</v>
      </c>
      <c r="D2431" s="191">
        <v>11087637</v>
      </c>
      <c r="E2431" s="191">
        <v>0</v>
      </c>
      <c r="F2431" s="191">
        <v>0</v>
      </c>
    </row>
    <row r="2432" spans="3:6">
      <c r="C2432" s="212" t="s">
        <v>1661</v>
      </c>
      <c r="D2432" s="191">
        <v>6659723</v>
      </c>
      <c r="E2432" s="191">
        <v>1</v>
      </c>
      <c r="F2432" s="191">
        <v>0</v>
      </c>
    </row>
    <row r="2433" spans="3:6">
      <c r="C2433" s="213" t="s">
        <v>1662</v>
      </c>
      <c r="D2433" s="191">
        <v>6659723</v>
      </c>
      <c r="E2433" s="191">
        <v>1</v>
      </c>
      <c r="F2433" s="191">
        <v>0</v>
      </c>
    </row>
    <row r="2434" spans="3:6">
      <c r="C2434" s="212" t="s">
        <v>3966</v>
      </c>
      <c r="D2434" s="191">
        <v>6659723</v>
      </c>
      <c r="E2434" s="191">
        <v>1700000</v>
      </c>
      <c r="F2434" s="191">
        <v>0</v>
      </c>
    </row>
    <row r="2435" spans="3:6">
      <c r="C2435" s="213" t="s">
        <v>1663</v>
      </c>
      <c r="D2435" s="191">
        <v>6659723</v>
      </c>
      <c r="E2435" s="191">
        <v>1700000</v>
      </c>
      <c r="F2435" s="191">
        <v>0</v>
      </c>
    </row>
    <row r="2436" spans="3:6">
      <c r="C2436" s="212" t="s">
        <v>2713</v>
      </c>
      <c r="D2436" s="191">
        <v>72768636</v>
      </c>
      <c r="E2436" s="191">
        <v>128910105.76000001</v>
      </c>
      <c r="F2436" s="191">
        <v>126688542.10000001</v>
      </c>
    </row>
    <row r="2437" spans="3:6">
      <c r="C2437" s="213" t="s">
        <v>1089</v>
      </c>
      <c r="D2437" s="191">
        <v>72768636</v>
      </c>
      <c r="E2437" s="191">
        <v>128910105.76000001</v>
      </c>
      <c r="F2437" s="191">
        <v>126688542.10000001</v>
      </c>
    </row>
    <row r="2438" spans="3:6">
      <c r="C2438" s="212" t="s">
        <v>1664</v>
      </c>
      <c r="D2438" s="191">
        <v>11087637</v>
      </c>
      <c r="E2438" s="191">
        <v>0</v>
      </c>
      <c r="F2438" s="191">
        <v>0</v>
      </c>
    </row>
    <row r="2439" spans="3:6">
      <c r="C2439" s="213" t="s">
        <v>1665</v>
      </c>
      <c r="D2439" s="191">
        <v>11087637</v>
      </c>
      <c r="E2439" s="191">
        <v>0</v>
      </c>
      <c r="F2439" s="191">
        <v>0</v>
      </c>
    </row>
    <row r="2440" spans="3:6">
      <c r="C2440" s="212" t="s">
        <v>1666</v>
      </c>
      <c r="D2440" s="191">
        <v>6659723</v>
      </c>
      <c r="E2440" s="191">
        <v>0</v>
      </c>
      <c r="F2440" s="191">
        <v>0</v>
      </c>
    </row>
    <row r="2441" spans="3:6">
      <c r="C2441" s="213" t="s">
        <v>1667</v>
      </c>
      <c r="D2441" s="191">
        <v>6659723</v>
      </c>
      <c r="E2441" s="191">
        <v>0</v>
      </c>
      <c r="F2441" s="191">
        <v>0</v>
      </c>
    </row>
    <row r="2442" spans="3:6">
      <c r="C2442" s="212" t="s">
        <v>1668</v>
      </c>
      <c r="D2442" s="191">
        <v>11087637</v>
      </c>
      <c r="E2442" s="191">
        <v>1</v>
      </c>
      <c r="F2442" s="191">
        <v>0</v>
      </c>
    </row>
    <row r="2443" spans="3:6">
      <c r="C2443" s="213" t="s">
        <v>1669</v>
      </c>
      <c r="D2443" s="191">
        <v>11087637</v>
      </c>
      <c r="E2443" s="191">
        <v>1</v>
      </c>
      <c r="F2443" s="191">
        <v>0</v>
      </c>
    </row>
    <row r="2444" spans="3:6">
      <c r="C2444" s="212" t="s">
        <v>1670</v>
      </c>
      <c r="D2444" s="191">
        <v>4718384</v>
      </c>
      <c r="E2444" s="191">
        <v>1</v>
      </c>
      <c r="F2444" s="191">
        <v>0</v>
      </c>
    </row>
    <row r="2445" spans="3:6">
      <c r="C2445" s="213" t="s">
        <v>1671</v>
      </c>
      <c r="D2445" s="191">
        <v>4718384</v>
      </c>
      <c r="E2445" s="191">
        <v>1</v>
      </c>
      <c r="F2445" s="191">
        <v>0</v>
      </c>
    </row>
    <row r="2446" spans="3:6">
      <c r="C2446" s="212" t="s">
        <v>3965</v>
      </c>
      <c r="D2446" s="191">
        <v>0</v>
      </c>
      <c r="E2446" s="191">
        <v>3153004.25</v>
      </c>
      <c r="F2446" s="191">
        <v>2522402.6</v>
      </c>
    </row>
    <row r="2447" spans="3:6">
      <c r="C2447" s="213" t="s">
        <v>3119</v>
      </c>
      <c r="D2447" s="191">
        <v>0</v>
      </c>
      <c r="E2447" s="191">
        <v>3153004.25</v>
      </c>
      <c r="F2447" s="191">
        <v>2522402.6</v>
      </c>
    </row>
    <row r="2448" spans="3:6">
      <c r="C2448" s="212" t="s">
        <v>1672</v>
      </c>
      <c r="D2448" s="191">
        <v>4718384</v>
      </c>
      <c r="E2448" s="191">
        <v>1</v>
      </c>
      <c r="F2448" s="191">
        <v>0</v>
      </c>
    </row>
    <row r="2449" spans="3:6">
      <c r="C2449" s="213" t="s">
        <v>1673</v>
      </c>
      <c r="D2449" s="191">
        <v>4718384</v>
      </c>
      <c r="E2449" s="191">
        <v>1</v>
      </c>
      <c r="F2449" s="191">
        <v>0</v>
      </c>
    </row>
    <row r="2450" spans="3:6">
      <c r="C2450" s="212" t="s">
        <v>1674</v>
      </c>
      <c r="D2450" s="191">
        <v>11087637</v>
      </c>
      <c r="E2450" s="191">
        <v>1</v>
      </c>
      <c r="F2450" s="191">
        <v>0</v>
      </c>
    </row>
    <row r="2451" spans="3:6">
      <c r="C2451" s="213" t="s">
        <v>1675</v>
      </c>
      <c r="D2451" s="191">
        <v>11087637</v>
      </c>
      <c r="E2451" s="191">
        <v>1</v>
      </c>
      <c r="F2451" s="191">
        <v>0</v>
      </c>
    </row>
    <row r="2452" spans="3:6">
      <c r="C2452" s="212" t="s">
        <v>1676</v>
      </c>
      <c r="D2452" s="191">
        <v>4718384</v>
      </c>
      <c r="E2452" s="191">
        <v>1078231.45</v>
      </c>
      <c r="F2452" s="191">
        <v>1078230.45</v>
      </c>
    </row>
    <row r="2453" spans="3:6">
      <c r="C2453" s="213" t="s">
        <v>1677</v>
      </c>
      <c r="D2453" s="191">
        <v>4718384</v>
      </c>
      <c r="E2453" s="191">
        <v>1078231.45</v>
      </c>
      <c r="F2453" s="191">
        <v>1078230.45</v>
      </c>
    </row>
    <row r="2454" spans="3:6">
      <c r="C2454" s="212" t="s">
        <v>2714</v>
      </c>
      <c r="D2454" s="191">
        <v>11087637</v>
      </c>
      <c r="E2454" s="191">
        <v>2528502.7200000002</v>
      </c>
      <c r="F2454" s="191">
        <v>2528501.7200000002</v>
      </c>
    </row>
    <row r="2455" spans="3:6">
      <c r="C2455" s="213" t="s">
        <v>1678</v>
      </c>
      <c r="D2455" s="191">
        <v>11087637</v>
      </c>
      <c r="E2455" s="191">
        <v>2528502.7200000002</v>
      </c>
      <c r="F2455" s="191">
        <v>2528501.7200000002</v>
      </c>
    </row>
    <row r="2456" spans="3:6">
      <c r="C2456" s="212" t="s">
        <v>477</v>
      </c>
      <c r="D2456" s="191">
        <v>684390</v>
      </c>
      <c r="E2456" s="191">
        <v>37111857.450000003</v>
      </c>
      <c r="F2456" s="191">
        <v>19558532.469999999</v>
      </c>
    </row>
    <row r="2457" spans="3:6">
      <c r="C2457" s="213" t="s">
        <v>821</v>
      </c>
      <c r="D2457" s="191">
        <v>684390</v>
      </c>
      <c r="E2457" s="191">
        <v>37111857.450000003</v>
      </c>
      <c r="F2457" s="191">
        <v>19558532.469999999</v>
      </c>
    </row>
    <row r="2458" spans="3:6">
      <c r="C2458" s="212" t="s">
        <v>3964</v>
      </c>
      <c r="D2458" s="191">
        <v>6659723</v>
      </c>
      <c r="E2458" s="191">
        <v>1481647.54</v>
      </c>
      <c r="F2458" s="191">
        <v>1481645.34</v>
      </c>
    </row>
    <row r="2459" spans="3:6">
      <c r="C2459" s="213" t="s">
        <v>1679</v>
      </c>
      <c r="D2459" s="191">
        <v>6659723</v>
      </c>
      <c r="E2459" s="191">
        <v>1481647.54</v>
      </c>
      <c r="F2459" s="191">
        <v>1481645.34</v>
      </c>
    </row>
    <row r="2460" spans="3:6">
      <c r="C2460" s="212" t="s">
        <v>1680</v>
      </c>
      <c r="D2460" s="191">
        <v>6659723</v>
      </c>
      <c r="E2460" s="191">
        <v>1481645.14</v>
      </c>
      <c r="F2460" s="191">
        <v>1481644.14</v>
      </c>
    </row>
    <row r="2461" spans="3:6">
      <c r="C2461" s="213" t="s">
        <v>1681</v>
      </c>
      <c r="D2461" s="191">
        <v>6659723</v>
      </c>
      <c r="E2461" s="191">
        <v>1481645.14</v>
      </c>
      <c r="F2461" s="191">
        <v>1481644.14</v>
      </c>
    </row>
    <row r="2462" spans="3:6">
      <c r="C2462" s="212" t="s">
        <v>1682</v>
      </c>
      <c r="D2462" s="191">
        <v>6659723</v>
      </c>
      <c r="E2462" s="191">
        <v>1</v>
      </c>
      <c r="F2462" s="191">
        <v>0</v>
      </c>
    </row>
    <row r="2463" spans="3:6">
      <c r="C2463" s="213" t="s">
        <v>1683</v>
      </c>
      <c r="D2463" s="191">
        <v>6659723</v>
      </c>
      <c r="E2463" s="191">
        <v>1</v>
      </c>
      <c r="F2463" s="191">
        <v>0</v>
      </c>
    </row>
    <row r="2464" spans="3:6">
      <c r="C2464" s="212" t="s">
        <v>3963</v>
      </c>
      <c r="D2464" s="191">
        <v>6659723</v>
      </c>
      <c r="E2464" s="191">
        <v>1</v>
      </c>
      <c r="F2464" s="191">
        <v>0</v>
      </c>
    </row>
    <row r="2465" spans="3:6">
      <c r="C2465" s="213" t="s">
        <v>1684</v>
      </c>
      <c r="D2465" s="191">
        <v>6659723</v>
      </c>
      <c r="E2465" s="191">
        <v>1</v>
      </c>
      <c r="F2465" s="191">
        <v>0</v>
      </c>
    </row>
    <row r="2466" spans="3:6">
      <c r="C2466" s="212" t="s">
        <v>478</v>
      </c>
      <c r="D2466" s="191">
        <v>2596334</v>
      </c>
      <c r="E2466" s="191">
        <v>5544384.1999999993</v>
      </c>
      <c r="F2466" s="191">
        <v>5544284.0999999996</v>
      </c>
    </row>
    <row r="2467" spans="3:6">
      <c r="C2467" s="213" t="s">
        <v>822</v>
      </c>
      <c r="D2467" s="191">
        <v>2596334</v>
      </c>
      <c r="E2467" s="191">
        <v>5544384.1999999993</v>
      </c>
      <c r="F2467" s="191">
        <v>5544284.0999999996</v>
      </c>
    </row>
    <row r="2468" spans="3:6">
      <c r="C2468" s="212" t="s">
        <v>2715</v>
      </c>
      <c r="D2468" s="191">
        <v>11087637</v>
      </c>
      <c r="E2468" s="191">
        <v>1</v>
      </c>
      <c r="F2468" s="191">
        <v>0</v>
      </c>
    </row>
    <row r="2469" spans="3:6">
      <c r="C2469" s="213" t="s">
        <v>1685</v>
      </c>
      <c r="D2469" s="191">
        <v>11087637</v>
      </c>
      <c r="E2469" s="191">
        <v>1</v>
      </c>
      <c r="F2469" s="191">
        <v>0</v>
      </c>
    </row>
    <row r="2470" spans="3:6">
      <c r="C2470" s="212" t="s">
        <v>3962</v>
      </c>
      <c r="D2470" s="191">
        <v>0</v>
      </c>
      <c r="E2470" s="191">
        <v>353173.43</v>
      </c>
      <c r="F2470" s="191">
        <v>353173.43</v>
      </c>
    </row>
    <row r="2471" spans="3:6">
      <c r="C2471" s="213" t="s">
        <v>3174</v>
      </c>
      <c r="D2471" s="191">
        <v>0</v>
      </c>
      <c r="E2471" s="191">
        <v>353173.43</v>
      </c>
      <c r="F2471" s="191">
        <v>353173.43</v>
      </c>
    </row>
    <row r="2472" spans="3:6">
      <c r="C2472" s="212" t="s">
        <v>3961</v>
      </c>
      <c r="D2472" s="191">
        <v>6659723</v>
      </c>
      <c r="E2472" s="191">
        <v>0</v>
      </c>
      <c r="F2472" s="191">
        <v>0</v>
      </c>
    </row>
    <row r="2473" spans="3:6">
      <c r="C2473" s="213" t="s">
        <v>1686</v>
      </c>
      <c r="D2473" s="191">
        <v>6659723</v>
      </c>
      <c r="E2473" s="191">
        <v>0</v>
      </c>
      <c r="F2473" s="191">
        <v>0</v>
      </c>
    </row>
    <row r="2474" spans="3:6">
      <c r="C2474" s="212" t="s">
        <v>479</v>
      </c>
      <c r="D2474" s="191">
        <v>1333451</v>
      </c>
      <c r="E2474" s="191">
        <v>3645433.7800000003</v>
      </c>
      <c r="F2474" s="191">
        <v>3645433.7800000003</v>
      </c>
    </row>
    <row r="2475" spans="3:6">
      <c r="C2475" s="213" t="s">
        <v>823</v>
      </c>
      <c r="D2475" s="191">
        <v>1333451</v>
      </c>
      <c r="E2475" s="191">
        <v>3645433.7800000003</v>
      </c>
      <c r="F2475" s="191">
        <v>3645433.7800000003</v>
      </c>
    </row>
    <row r="2476" spans="3:6">
      <c r="C2476" s="212" t="s">
        <v>2716</v>
      </c>
      <c r="D2476" s="191">
        <v>6659723</v>
      </c>
      <c r="E2476" s="191">
        <v>1481647.54</v>
      </c>
      <c r="F2476" s="191">
        <v>1481646.54</v>
      </c>
    </row>
    <row r="2477" spans="3:6">
      <c r="C2477" s="213" t="s">
        <v>1687</v>
      </c>
      <c r="D2477" s="191">
        <v>6659723</v>
      </c>
      <c r="E2477" s="191">
        <v>1481647.54</v>
      </c>
      <c r="F2477" s="191">
        <v>1481646.54</v>
      </c>
    </row>
    <row r="2478" spans="3:6">
      <c r="C2478" s="212" t="s">
        <v>3960</v>
      </c>
      <c r="D2478" s="191">
        <v>0</v>
      </c>
      <c r="E2478" s="191">
        <v>342272.07</v>
      </c>
      <c r="F2478" s="191">
        <v>342272.07</v>
      </c>
    </row>
    <row r="2479" spans="3:6">
      <c r="C2479" s="213" t="s">
        <v>3175</v>
      </c>
      <c r="D2479" s="191">
        <v>0</v>
      </c>
      <c r="E2479" s="191">
        <v>342272.07</v>
      </c>
      <c r="F2479" s="191">
        <v>342272.07</v>
      </c>
    </row>
    <row r="2480" spans="3:6">
      <c r="C2480" s="212" t="s">
        <v>1688</v>
      </c>
      <c r="D2480" s="191">
        <v>6659723</v>
      </c>
      <c r="E2480" s="191">
        <v>1700000</v>
      </c>
      <c r="F2480" s="191">
        <v>0</v>
      </c>
    </row>
    <row r="2481" spans="3:6">
      <c r="C2481" s="213" t="s">
        <v>1689</v>
      </c>
      <c r="D2481" s="191">
        <v>6659723</v>
      </c>
      <c r="E2481" s="191">
        <v>1700000</v>
      </c>
      <c r="F2481" s="191">
        <v>0</v>
      </c>
    </row>
    <row r="2482" spans="3:6">
      <c r="C2482" s="212" t="s">
        <v>3120</v>
      </c>
      <c r="D2482" s="191">
        <v>0</v>
      </c>
      <c r="E2482" s="191">
        <v>9462001</v>
      </c>
      <c r="F2482" s="191">
        <v>0</v>
      </c>
    </row>
    <row r="2483" spans="3:6">
      <c r="C2483" s="213" t="s">
        <v>3121</v>
      </c>
      <c r="D2483" s="191">
        <v>0</v>
      </c>
      <c r="E2483" s="191">
        <v>9462001</v>
      </c>
      <c r="F2483" s="191">
        <v>0</v>
      </c>
    </row>
    <row r="2484" spans="3:6">
      <c r="C2484" s="211" t="s">
        <v>282</v>
      </c>
      <c r="D2484" s="199">
        <v>157412567</v>
      </c>
      <c r="E2484" s="199">
        <v>213772754.22</v>
      </c>
      <c r="F2484" s="199">
        <v>57143810.609999999</v>
      </c>
    </row>
    <row r="2485" spans="3:6">
      <c r="C2485" s="212" t="s">
        <v>2991</v>
      </c>
      <c r="D2485" s="191">
        <v>71271768</v>
      </c>
      <c r="E2485" s="191">
        <v>32271768</v>
      </c>
      <c r="F2485" s="191">
        <v>11623473.649999999</v>
      </c>
    </row>
    <row r="2486" spans="3:6">
      <c r="C2486" s="213" t="s">
        <v>2525</v>
      </c>
      <c r="D2486" s="191">
        <v>71271768</v>
      </c>
      <c r="E2486" s="191">
        <v>32271768</v>
      </c>
      <c r="F2486" s="191">
        <v>11623473.649999999</v>
      </c>
    </row>
    <row r="2487" spans="3:6">
      <c r="C2487" s="212" t="s">
        <v>2549</v>
      </c>
      <c r="D2487" s="191">
        <v>86140799</v>
      </c>
      <c r="E2487" s="191">
        <v>88220124.109999999</v>
      </c>
      <c r="F2487" s="191">
        <v>11246841.68</v>
      </c>
    </row>
    <row r="2488" spans="3:6">
      <c r="C2488" s="213" t="s">
        <v>2550</v>
      </c>
      <c r="D2488" s="191">
        <v>86140799</v>
      </c>
      <c r="E2488" s="191">
        <v>88220124.109999999</v>
      </c>
      <c r="F2488" s="191">
        <v>11246841.68</v>
      </c>
    </row>
    <row r="2489" spans="3:6">
      <c r="C2489" s="212" t="s">
        <v>3959</v>
      </c>
      <c r="D2489" s="191">
        <v>0</v>
      </c>
      <c r="E2489" s="191">
        <v>93280862.109999999</v>
      </c>
      <c r="F2489" s="191">
        <v>34273495.280000001</v>
      </c>
    </row>
    <row r="2490" spans="3:6">
      <c r="C2490" s="213" t="s">
        <v>3176</v>
      </c>
      <c r="D2490" s="191">
        <v>0</v>
      </c>
      <c r="E2490" s="191">
        <v>93280862.109999999</v>
      </c>
      <c r="F2490" s="191">
        <v>34273495.280000001</v>
      </c>
    </row>
    <row r="2491" spans="3:6">
      <c r="C2491" s="210" t="s">
        <v>292</v>
      </c>
      <c r="D2491" s="191">
        <v>748337412</v>
      </c>
      <c r="E2491" s="191">
        <v>736436492.21000016</v>
      </c>
      <c r="F2491" s="191">
        <v>606151193.74000013</v>
      </c>
    </row>
    <row r="2492" spans="3:6">
      <c r="C2492" s="211" t="s">
        <v>280</v>
      </c>
      <c r="D2492" s="199">
        <v>589437831</v>
      </c>
      <c r="E2492" s="199">
        <v>571355641.66000021</v>
      </c>
      <c r="F2492" s="199">
        <v>476440659.82000011</v>
      </c>
    </row>
    <row r="2493" spans="3:6">
      <c r="C2493" s="212" t="s">
        <v>1353</v>
      </c>
      <c r="D2493" s="191">
        <v>11075727</v>
      </c>
      <c r="E2493" s="191">
        <v>5208865.96</v>
      </c>
      <c r="F2493" s="191">
        <v>5208864.9800000004</v>
      </c>
    </row>
    <row r="2494" spans="3:6">
      <c r="C2494" s="213" t="s">
        <v>1354</v>
      </c>
      <c r="D2494" s="191">
        <v>11075727</v>
      </c>
      <c r="E2494" s="191">
        <v>5208865.96</v>
      </c>
      <c r="F2494" s="191">
        <v>5208864.9800000004</v>
      </c>
    </row>
    <row r="2495" spans="3:6">
      <c r="C2495" s="212" t="s">
        <v>3958</v>
      </c>
      <c r="D2495" s="191">
        <v>11075727</v>
      </c>
      <c r="E2495" s="191">
        <v>1</v>
      </c>
      <c r="F2495" s="191">
        <v>0</v>
      </c>
    </row>
    <row r="2496" spans="3:6">
      <c r="C2496" s="213" t="s">
        <v>1355</v>
      </c>
      <c r="D2496" s="191">
        <v>11075727</v>
      </c>
      <c r="E2496" s="191">
        <v>1</v>
      </c>
      <c r="F2496" s="191">
        <v>0</v>
      </c>
    </row>
    <row r="2497" spans="3:6">
      <c r="C2497" s="212" t="s">
        <v>480</v>
      </c>
      <c r="D2497" s="191">
        <v>6462128</v>
      </c>
      <c r="E2497" s="191">
        <v>7053475.6100000003</v>
      </c>
      <c r="F2497" s="191">
        <v>7053475.6100000003</v>
      </c>
    </row>
    <row r="2498" spans="3:6">
      <c r="C2498" s="213" t="s">
        <v>824</v>
      </c>
      <c r="D2498" s="191">
        <v>6462128</v>
      </c>
      <c r="E2498" s="191">
        <v>7053475.6100000003</v>
      </c>
      <c r="F2498" s="191">
        <v>7053475.6100000003</v>
      </c>
    </row>
    <row r="2499" spans="3:6">
      <c r="C2499" s="212" t="s">
        <v>3957</v>
      </c>
      <c r="D2499" s="191">
        <v>11075727</v>
      </c>
      <c r="E2499" s="191">
        <v>0.96</v>
      </c>
      <c r="F2499" s="191">
        <v>0</v>
      </c>
    </row>
    <row r="2500" spans="3:6">
      <c r="C2500" s="213" t="s">
        <v>1356</v>
      </c>
      <c r="D2500" s="191">
        <v>11075727</v>
      </c>
      <c r="E2500" s="191">
        <v>0.96</v>
      </c>
      <c r="F2500" s="191">
        <v>0</v>
      </c>
    </row>
    <row r="2501" spans="3:6">
      <c r="C2501" s="212" t="s">
        <v>481</v>
      </c>
      <c r="D2501" s="191">
        <v>2393489</v>
      </c>
      <c r="E2501" s="191">
        <v>1878683.26</v>
      </c>
      <c r="F2501" s="191">
        <v>1790622.26</v>
      </c>
    </row>
    <row r="2502" spans="3:6">
      <c r="C2502" s="213" t="s">
        <v>825</v>
      </c>
      <c r="D2502" s="191">
        <v>2393489</v>
      </c>
      <c r="E2502" s="191">
        <v>1878683.26</v>
      </c>
      <c r="F2502" s="191">
        <v>1790622.26</v>
      </c>
    </row>
    <row r="2503" spans="3:6">
      <c r="C2503" s="212" t="s">
        <v>3956</v>
      </c>
      <c r="D2503" s="191">
        <v>11070175</v>
      </c>
      <c r="E2503" s="191">
        <v>1</v>
      </c>
      <c r="F2503" s="191">
        <v>0</v>
      </c>
    </row>
    <row r="2504" spans="3:6">
      <c r="C2504" s="213" t="s">
        <v>1357</v>
      </c>
      <c r="D2504" s="191">
        <v>11070175</v>
      </c>
      <c r="E2504" s="191">
        <v>1</v>
      </c>
      <c r="F2504" s="191">
        <v>0</v>
      </c>
    </row>
    <row r="2505" spans="3:6">
      <c r="C2505" s="212" t="s">
        <v>482</v>
      </c>
      <c r="D2505" s="191">
        <v>4317004</v>
      </c>
      <c r="E2505" s="191">
        <v>8271388.1500000004</v>
      </c>
      <c r="F2505" s="191">
        <v>7954384.1500000004</v>
      </c>
    </row>
    <row r="2506" spans="3:6">
      <c r="C2506" s="213" t="s">
        <v>826</v>
      </c>
      <c r="D2506" s="191">
        <v>4317004</v>
      </c>
      <c r="E2506" s="191">
        <v>8271388.1500000004</v>
      </c>
      <c r="F2506" s="191">
        <v>7954384.1500000004</v>
      </c>
    </row>
    <row r="2507" spans="3:6">
      <c r="C2507" s="212" t="s">
        <v>3955</v>
      </c>
      <c r="D2507" s="191">
        <v>6582165</v>
      </c>
      <c r="E2507" s="191">
        <v>3059394.79</v>
      </c>
      <c r="F2507" s="191">
        <v>2525818.94</v>
      </c>
    </row>
    <row r="2508" spans="3:6">
      <c r="C2508" s="213" t="s">
        <v>1358</v>
      </c>
      <c r="D2508" s="191">
        <v>6582165</v>
      </c>
      <c r="E2508" s="191">
        <v>3059394.79</v>
      </c>
      <c r="F2508" s="191">
        <v>2525818.94</v>
      </c>
    </row>
    <row r="2509" spans="3:6">
      <c r="C2509" s="212" t="s">
        <v>483</v>
      </c>
      <c r="D2509" s="191">
        <v>4317004</v>
      </c>
      <c r="E2509" s="191">
        <v>4881907.45</v>
      </c>
      <c r="F2509" s="191">
        <v>4564903.45</v>
      </c>
    </row>
    <row r="2510" spans="3:6">
      <c r="C2510" s="213" t="s">
        <v>827</v>
      </c>
      <c r="D2510" s="191">
        <v>4317004</v>
      </c>
      <c r="E2510" s="191">
        <v>4881907.45</v>
      </c>
      <c r="F2510" s="191">
        <v>4564903.45</v>
      </c>
    </row>
    <row r="2511" spans="3:6">
      <c r="C2511" s="212" t="s">
        <v>3954</v>
      </c>
      <c r="D2511" s="191">
        <v>12351078</v>
      </c>
      <c r="E2511" s="191">
        <v>15379743.720000001</v>
      </c>
      <c r="F2511" s="191">
        <v>14063956.720000001</v>
      </c>
    </row>
    <row r="2512" spans="3:6">
      <c r="C2512" s="213" t="s">
        <v>1053</v>
      </c>
      <c r="D2512" s="191">
        <v>12351078</v>
      </c>
      <c r="E2512" s="191">
        <v>15379743.720000001</v>
      </c>
      <c r="F2512" s="191">
        <v>14063956.720000001</v>
      </c>
    </row>
    <row r="2513" spans="3:6">
      <c r="C2513" s="212" t="s">
        <v>2717</v>
      </c>
      <c r="D2513" s="191">
        <v>6582165</v>
      </c>
      <c r="E2513" s="191">
        <v>1</v>
      </c>
      <c r="F2513" s="191">
        <v>0</v>
      </c>
    </row>
    <row r="2514" spans="3:6">
      <c r="C2514" s="213" t="s">
        <v>1359</v>
      </c>
      <c r="D2514" s="191">
        <v>6582165</v>
      </c>
      <c r="E2514" s="191">
        <v>1</v>
      </c>
      <c r="F2514" s="191">
        <v>0</v>
      </c>
    </row>
    <row r="2515" spans="3:6">
      <c r="C2515" s="212" t="s">
        <v>3953</v>
      </c>
      <c r="D2515" s="191">
        <v>0</v>
      </c>
      <c r="E2515" s="191">
        <v>1553863.8</v>
      </c>
      <c r="F2515" s="191">
        <v>1553863.8</v>
      </c>
    </row>
    <row r="2516" spans="3:6">
      <c r="C2516" s="213" t="s">
        <v>3624</v>
      </c>
      <c r="D2516" s="191">
        <v>0</v>
      </c>
      <c r="E2516" s="191">
        <v>1553863.8</v>
      </c>
      <c r="F2516" s="191">
        <v>1553863.8</v>
      </c>
    </row>
    <row r="2517" spans="3:6">
      <c r="C2517" s="212" t="s">
        <v>1360</v>
      </c>
      <c r="D2517" s="191">
        <v>6582165</v>
      </c>
      <c r="E2517" s="191">
        <v>1.79</v>
      </c>
      <c r="F2517" s="191">
        <v>0</v>
      </c>
    </row>
    <row r="2518" spans="3:6">
      <c r="C2518" s="213" t="s">
        <v>1361</v>
      </c>
      <c r="D2518" s="191">
        <v>6582165</v>
      </c>
      <c r="E2518" s="191">
        <v>1.79</v>
      </c>
      <c r="F2518" s="191">
        <v>0</v>
      </c>
    </row>
    <row r="2519" spans="3:6">
      <c r="C2519" s="212" t="s">
        <v>484</v>
      </c>
      <c r="D2519" s="191">
        <v>649163</v>
      </c>
      <c r="E2519" s="191">
        <v>1652343</v>
      </c>
      <c r="F2519" s="191">
        <v>0</v>
      </c>
    </row>
    <row r="2520" spans="3:6">
      <c r="C2520" s="213" t="s">
        <v>828</v>
      </c>
      <c r="D2520" s="191">
        <v>649163</v>
      </c>
      <c r="E2520" s="191">
        <v>1652343</v>
      </c>
      <c r="F2520" s="191">
        <v>0</v>
      </c>
    </row>
    <row r="2521" spans="3:6">
      <c r="C2521" s="212" t="s">
        <v>3207</v>
      </c>
      <c r="D2521" s="191">
        <v>0</v>
      </c>
      <c r="E2521" s="191">
        <v>990000</v>
      </c>
      <c r="F2521" s="191">
        <v>0</v>
      </c>
    </row>
    <row r="2522" spans="3:6">
      <c r="C2522" s="213" t="s">
        <v>3206</v>
      </c>
      <c r="D2522" s="191">
        <v>0</v>
      </c>
      <c r="E2522" s="191">
        <v>990000</v>
      </c>
      <c r="F2522" s="191">
        <v>0</v>
      </c>
    </row>
    <row r="2523" spans="3:6">
      <c r="C2523" s="212" t="s">
        <v>2645</v>
      </c>
      <c r="D2523" s="191">
        <v>19636158</v>
      </c>
      <c r="E2523" s="191">
        <v>13302703</v>
      </c>
      <c r="F2523" s="191">
        <v>8999999.4399999995</v>
      </c>
    </row>
    <row r="2524" spans="3:6">
      <c r="C2524" s="213" t="s">
        <v>2646</v>
      </c>
      <c r="D2524" s="191">
        <v>19636158</v>
      </c>
      <c r="E2524" s="191">
        <v>13302703</v>
      </c>
      <c r="F2524" s="191">
        <v>8999999.4399999995</v>
      </c>
    </row>
    <row r="2525" spans="3:6">
      <c r="C2525" s="212" t="s">
        <v>2647</v>
      </c>
      <c r="D2525" s="191">
        <v>72864945</v>
      </c>
      <c r="E2525" s="191">
        <v>192925256.54000002</v>
      </c>
      <c r="F2525" s="191">
        <v>186602292.19</v>
      </c>
    </row>
    <row r="2526" spans="3:6">
      <c r="C2526" s="213" t="s">
        <v>2648</v>
      </c>
      <c r="D2526" s="191">
        <v>72864945</v>
      </c>
      <c r="E2526" s="191">
        <v>192925256.54000002</v>
      </c>
      <c r="F2526" s="191">
        <v>186602292.19</v>
      </c>
    </row>
    <row r="2527" spans="3:6">
      <c r="C2527" s="212" t="s">
        <v>1929</v>
      </c>
      <c r="D2527" s="191">
        <v>8000000</v>
      </c>
      <c r="E2527" s="191">
        <v>12024671.34</v>
      </c>
      <c r="F2527" s="191">
        <v>12024668.4</v>
      </c>
    </row>
    <row r="2528" spans="3:6">
      <c r="C2528" s="213" t="s">
        <v>1930</v>
      </c>
      <c r="D2528" s="191">
        <v>8000000</v>
      </c>
      <c r="E2528" s="191">
        <v>12024671.34</v>
      </c>
      <c r="F2528" s="191">
        <v>12024668.4</v>
      </c>
    </row>
    <row r="2529" spans="3:6">
      <c r="C2529" s="212" t="s">
        <v>485</v>
      </c>
      <c r="D2529" s="191">
        <v>16000000</v>
      </c>
      <c r="E2529" s="191">
        <v>100000</v>
      </c>
      <c r="F2529" s="191">
        <v>0</v>
      </c>
    </row>
    <row r="2530" spans="3:6">
      <c r="C2530" s="213" t="s">
        <v>829</v>
      </c>
      <c r="D2530" s="191">
        <v>16000000</v>
      </c>
      <c r="E2530" s="191">
        <v>100000</v>
      </c>
      <c r="F2530" s="191">
        <v>0</v>
      </c>
    </row>
    <row r="2531" spans="3:6">
      <c r="C2531" s="212" t="s">
        <v>1444</v>
      </c>
      <c r="D2531" s="191">
        <v>4785373</v>
      </c>
      <c r="E2531" s="191">
        <v>1</v>
      </c>
      <c r="F2531" s="191">
        <v>0</v>
      </c>
    </row>
    <row r="2532" spans="3:6">
      <c r="C2532" s="213" t="s">
        <v>1445</v>
      </c>
      <c r="D2532" s="191">
        <v>4785373</v>
      </c>
      <c r="E2532" s="191">
        <v>1</v>
      </c>
      <c r="F2532" s="191">
        <v>0</v>
      </c>
    </row>
    <row r="2533" spans="3:6">
      <c r="C2533" s="212" t="s">
        <v>1446</v>
      </c>
      <c r="D2533" s="191">
        <v>6755494</v>
      </c>
      <c r="E2533" s="191">
        <v>1</v>
      </c>
      <c r="F2533" s="191">
        <v>0</v>
      </c>
    </row>
    <row r="2534" spans="3:6">
      <c r="C2534" s="213" t="s">
        <v>1447</v>
      </c>
      <c r="D2534" s="191">
        <v>6755494</v>
      </c>
      <c r="E2534" s="191">
        <v>1</v>
      </c>
      <c r="F2534" s="191">
        <v>0</v>
      </c>
    </row>
    <row r="2535" spans="3:6">
      <c r="C2535" s="212" t="s">
        <v>1448</v>
      </c>
      <c r="D2535" s="191">
        <v>6755494</v>
      </c>
      <c r="E2535" s="191">
        <v>1</v>
      </c>
      <c r="F2535" s="191">
        <v>0</v>
      </c>
    </row>
    <row r="2536" spans="3:6">
      <c r="C2536" s="213" t="s">
        <v>1449</v>
      </c>
      <c r="D2536" s="191">
        <v>6755494</v>
      </c>
      <c r="E2536" s="191">
        <v>1</v>
      </c>
      <c r="F2536" s="191">
        <v>0</v>
      </c>
    </row>
    <row r="2537" spans="3:6">
      <c r="C2537" s="212" t="s">
        <v>1450</v>
      </c>
      <c r="D2537" s="191">
        <v>4785373</v>
      </c>
      <c r="E2537" s="191">
        <v>1</v>
      </c>
      <c r="F2537" s="191">
        <v>0</v>
      </c>
    </row>
    <row r="2538" spans="3:6">
      <c r="C2538" s="213" t="s">
        <v>1451</v>
      </c>
      <c r="D2538" s="191">
        <v>4785373</v>
      </c>
      <c r="E2538" s="191">
        <v>1</v>
      </c>
      <c r="F2538" s="191">
        <v>0</v>
      </c>
    </row>
    <row r="2539" spans="3:6">
      <c r="C2539" s="212" t="s">
        <v>1452</v>
      </c>
      <c r="D2539" s="191">
        <v>6755494</v>
      </c>
      <c r="E2539" s="191">
        <v>3907101.44</v>
      </c>
      <c r="F2539" s="191">
        <v>1504802.82</v>
      </c>
    </row>
    <row r="2540" spans="3:6">
      <c r="C2540" s="213" t="s">
        <v>1453</v>
      </c>
      <c r="D2540" s="191">
        <v>6755494</v>
      </c>
      <c r="E2540" s="191">
        <v>3907101.44</v>
      </c>
      <c r="F2540" s="191">
        <v>1504802.82</v>
      </c>
    </row>
    <row r="2541" spans="3:6">
      <c r="C2541" s="212" t="s">
        <v>1454</v>
      </c>
      <c r="D2541" s="191">
        <v>4785373</v>
      </c>
      <c r="E2541" s="191">
        <v>1175316.6599999999</v>
      </c>
      <c r="F2541" s="191">
        <v>1175316.6599999999</v>
      </c>
    </row>
    <row r="2542" spans="3:6">
      <c r="C2542" s="213" t="s">
        <v>1455</v>
      </c>
      <c r="D2542" s="191">
        <v>4785373</v>
      </c>
      <c r="E2542" s="191">
        <v>1175316.6599999999</v>
      </c>
      <c r="F2542" s="191">
        <v>1175316.6599999999</v>
      </c>
    </row>
    <row r="2543" spans="3:6">
      <c r="C2543" s="212" t="s">
        <v>1456</v>
      </c>
      <c r="D2543" s="191">
        <v>11249055</v>
      </c>
      <c r="E2543" s="191">
        <v>7310211.04</v>
      </c>
      <c r="F2543" s="191">
        <v>2429693.39</v>
      </c>
    </row>
    <row r="2544" spans="3:6">
      <c r="C2544" s="213" t="s">
        <v>1457</v>
      </c>
      <c r="D2544" s="191">
        <v>11249055</v>
      </c>
      <c r="E2544" s="191">
        <v>7310211.04</v>
      </c>
      <c r="F2544" s="191">
        <v>2429693.39</v>
      </c>
    </row>
    <row r="2545" spans="3:6">
      <c r="C2545" s="212" t="s">
        <v>1690</v>
      </c>
      <c r="D2545" s="191">
        <v>4785373</v>
      </c>
      <c r="E2545" s="191">
        <v>3135008.04</v>
      </c>
      <c r="F2545" s="191">
        <v>1175316.6599999999</v>
      </c>
    </row>
    <row r="2546" spans="3:6">
      <c r="C2546" s="213" t="s">
        <v>1691</v>
      </c>
      <c r="D2546" s="191">
        <v>4785373</v>
      </c>
      <c r="E2546" s="191">
        <v>3135008.04</v>
      </c>
      <c r="F2546" s="191">
        <v>1175316.6599999999</v>
      </c>
    </row>
    <row r="2547" spans="3:6">
      <c r="C2547" s="212" t="s">
        <v>3952</v>
      </c>
      <c r="D2547" s="191">
        <v>6755494</v>
      </c>
      <c r="E2547" s="191">
        <v>1504904</v>
      </c>
      <c r="F2547" s="191">
        <v>1504802.81</v>
      </c>
    </row>
    <row r="2548" spans="3:6">
      <c r="C2548" s="213" t="s">
        <v>1692</v>
      </c>
      <c r="D2548" s="191">
        <v>6755494</v>
      </c>
      <c r="E2548" s="191">
        <v>1504904</v>
      </c>
      <c r="F2548" s="191">
        <v>1504802.81</v>
      </c>
    </row>
    <row r="2549" spans="3:6">
      <c r="C2549" s="212" t="s">
        <v>486</v>
      </c>
      <c r="D2549" s="191">
        <v>3466653</v>
      </c>
      <c r="E2549" s="191">
        <v>15619975.300000001</v>
      </c>
      <c r="F2549" s="191">
        <v>15619974.800000001</v>
      </c>
    </row>
    <row r="2550" spans="3:6">
      <c r="C2550" s="213" t="s">
        <v>830</v>
      </c>
      <c r="D2550" s="191">
        <v>3466653</v>
      </c>
      <c r="E2550" s="191">
        <v>15619975.300000001</v>
      </c>
      <c r="F2550" s="191">
        <v>15619974.800000001</v>
      </c>
    </row>
    <row r="2551" spans="3:6">
      <c r="C2551" s="212" t="s">
        <v>3951</v>
      </c>
      <c r="D2551" s="191">
        <v>6755494</v>
      </c>
      <c r="E2551" s="191">
        <v>1</v>
      </c>
      <c r="F2551" s="191">
        <v>0</v>
      </c>
    </row>
    <row r="2552" spans="3:6">
      <c r="C2552" s="213" t="s">
        <v>1693</v>
      </c>
      <c r="D2552" s="191">
        <v>6755494</v>
      </c>
      <c r="E2552" s="191">
        <v>1</v>
      </c>
      <c r="F2552" s="191">
        <v>0</v>
      </c>
    </row>
    <row r="2553" spans="3:6">
      <c r="C2553" s="212" t="s">
        <v>487</v>
      </c>
      <c r="D2553" s="191">
        <v>3907520</v>
      </c>
      <c r="E2553" s="191">
        <v>2722917</v>
      </c>
      <c r="F2553" s="191">
        <v>0</v>
      </c>
    </row>
    <row r="2554" spans="3:6">
      <c r="C2554" s="213" t="s">
        <v>831</v>
      </c>
      <c r="D2554" s="191">
        <v>3907520</v>
      </c>
      <c r="E2554" s="191">
        <v>2722917</v>
      </c>
      <c r="F2554" s="191">
        <v>0</v>
      </c>
    </row>
    <row r="2555" spans="3:6">
      <c r="C2555" s="212" t="s">
        <v>3950</v>
      </c>
      <c r="D2555" s="191">
        <v>1602705</v>
      </c>
      <c r="E2555" s="191">
        <v>6753522.8600000003</v>
      </c>
      <c r="F2555" s="191">
        <v>4143798.4</v>
      </c>
    </row>
    <row r="2556" spans="3:6">
      <c r="C2556" s="213" t="s">
        <v>832</v>
      </c>
      <c r="D2556" s="191">
        <v>1602705</v>
      </c>
      <c r="E2556" s="191">
        <v>6753522.8600000003</v>
      </c>
      <c r="F2556" s="191">
        <v>4143798.4</v>
      </c>
    </row>
    <row r="2557" spans="3:6">
      <c r="C2557" s="212" t="s">
        <v>1694</v>
      </c>
      <c r="D2557" s="191">
        <v>4785373</v>
      </c>
      <c r="E2557" s="191">
        <v>1</v>
      </c>
      <c r="F2557" s="191">
        <v>0</v>
      </c>
    </row>
    <row r="2558" spans="3:6">
      <c r="C2558" s="213" t="s">
        <v>1695</v>
      </c>
      <c r="D2558" s="191">
        <v>4785373</v>
      </c>
      <c r="E2558" s="191">
        <v>1</v>
      </c>
      <c r="F2558" s="191">
        <v>0</v>
      </c>
    </row>
    <row r="2559" spans="3:6">
      <c r="C2559" s="212" t="s">
        <v>3949</v>
      </c>
      <c r="D2559" s="191">
        <v>6755494</v>
      </c>
      <c r="E2559" s="191">
        <v>23523470.300000001</v>
      </c>
      <c r="F2559" s="191">
        <v>11678840.99</v>
      </c>
    </row>
    <row r="2560" spans="3:6">
      <c r="C2560" s="213" t="s">
        <v>3177</v>
      </c>
      <c r="D2560" s="191">
        <v>0</v>
      </c>
      <c r="E2560" s="191">
        <v>23523469.300000001</v>
      </c>
      <c r="F2560" s="191">
        <v>11678840.99</v>
      </c>
    </row>
    <row r="2561" spans="3:6">
      <c r="C2561" s="213" t="s">
        <v>1696</v>
      </c>
      <c r="D2561" s="191">
        <v>6755494</v>
      </c>
      <c r="E2561" s="191">
        <v>1</v>
      </c>
      <c r="F2561" s="191">
        <v>0</v>
      </c>
    </row>
    <row r="2562" spans="3:6">
      <c r="C2562" s="212" t="s">
        <v>3948</v>
      </c>
      <c r="D2562" s="191">
        <v>0</v>
      </c>
      <c r="E2562" s="191">
        <v>9521418</v>
      </c>
      <c r="F2562" s="191">
        <v>1058297.81</v>
      </c>
    </row>
    <row r="2563" spans="3:6">
      <c r="C2563" s="213" t="s">
        <v>3671</v>
      </c>
      <c r="D2563" s="191">
        <v>0</v>
      </c>
      <c r="E2563" s="191">
        <v>9521418</v>
      </c>
      <c r="F2563" s="191">
        <v>1058297.81</v>
      </c>
    </row>
    <row r="2564" spans="3:6">
      <c r="C2564" s="212" t="s">
        <v>3947</v>
      </c>
      <c r="D2564" s="191">
        <v>4785373</v>
      </c>
      <c r="E2564" s="191">
        <v>1</v>
      </c>
      <c r="F2564" s="191">
        <v>0</v>
      </c>
    </row>
    <row r="2565" spans="3:6">
      <c r="C2565" s="213" t="s">
        <v>1697</v>
      </c>
      <c r="D2565" s="191">
        <v>4785373</v>
      </c>
      <c r="E2565" s="191">
        <v>1</v>
      </c>
      <c r="F2565" s="191">
        <v>0</v>
      </c>
    </row>
    <row r="2566" spans="3:6">
      <c r="C2566" s="212" t="s">
        <v>488</v>
      </c>
      <c r="D2566" s="191">
        <v>3612275</v>
      </c>
      <c r="E2566" s="191">
        <v>27619179.530000001</v>
      </c>
      <c r="F2566" s="191">
        <v>17402163.039999999</v>
      </c>
    </row>
    <row r="2567" spans="3:6">
      <c r="C2567" s="213" t="s">
        <v>833</v>
      </c>
      <c r="D2567" s="191">
        <v>3612275</v>
      </c>
      <c r="E2567" s="191">
        <v>27619179.530000001</v>
      </c>
      <c r="F2567" s="191">
        <v>17402163.039999999</v>
      </c>
    </row>
    <row r="2568" spans="3:6">
      <c r="C2568" s="212" t="s">
        <v>1698</v>
      </c>
      <c r="D2568" s="191">
        <v>4785373</v>
      </c>
      <c r="E2568" s="191">
        <v>1</v>
      </c>
      <c r="F2568" s="191">
        <v>0</v>
      </c>
    </row>
    <row r="2569" spans="3:6">
      <c r="C2569" s="213" t="s">
        <v>1699</v>
      </c>
      <c r="D2569" s="191">
        <v>4785373</v>
      </c>
      <c r="E2569" s="191">
        <v>1</v>
      </c>
      <c r="F2569" s="191">
        <v>0</v>
      </c>
    </row>
    <row r="2570" spans="3:6">
      <c r="C2570" s="212" t="s">
        <v>1700</v>
      </c>
      <c r="D2570" s="191">
        <v>11249055</v>
      </c>
      <c r="E2570" s="191">
        <v>4080026.92</v>
      </c>
      <c r="F2570" s="191">
        <v>4080026.92</v>
      </c>
    </row>
    <row r="2571" spans="3:6">
      <c r="C2571" s="213" t="s">
        <v>1701</v>
      </c>
      <c r="D2571" s="191">
        <v>11249055</v>
      </c>
      <c r="E2571" s="191">
        <v>4080026.92</v>
      </c>
      <c r="F2571" s="191">
        <v>4080026.92</v>
      </c>
    </row>
    <row r="2572" spans="3:6">
      <c r="C2572" s="212" t="s">
        <v>1702</v>
      </c>
      <c r="D2572" s="191">
        <v>4785373</v>
      </c>
      <c r="E2572" s="191">
        <v>1733723</v>
      </c>
      <c r="F2572" s="191">
        <v>1707375.75</v>
      </c>
    </row>
    <row r="2573" spans="3:6">
      <c r="C2573" s="213" t="s">
        <v>1703</v>
      </c>
      <c r="D2573" s="191">
        <v>4785373</v>
      </c>
      <c r="E2573" s="191">
        <v>1733723</v>
      </c>
      <c r="F2573" s="191">
        <v>1707375.75</v>
      </c>
    </row>
    <row r="2574" spans="3:6">
      <c r="C2574" s="212" t="s">
        <v>1704</v>
      </c>
      <c r="D2574" s="191">
        <v>4785373</v>
      </c>
      <c r="E2574" s="191">
        <v>1</v>
      </c>
      <c r="F2574" s="191">
        <v>0</v>
      </c>
    </row>
    <row r="2575" spans="3:6">
      <c r="C2575" s="213" t="s">
        <v>1705</v>
      </c>
      <c r="D2575" s="191">
        <v>4785373</v>
      </c>
      <c r="E2575" s="191">
        <v>1</v>
      </c>
      <c r="F2575" s="191">
        <v>0</v>
      </c>
    </row>
    <row r="2576" spans="3:6">
      <c r="C2576" s="212" t="s">
        <v>1706</v>
      </c>
      <c r="D2576" s="191">
        <v>4785373</v>
      </c>
      <c r="E2576" s="191">
        <v>2856260.21</v>
      </c>
      <c r="F2576" s="191">
        <v>1709974.14</v>
      </c>
    </row>
    <row r="2577" spans="3:6">
      <c r="C2577" s="213" t="s">
        <v>1707</v>
      </c>
      <c r="D2577" s="191">
        <v>4785373</v>
      </c>
      <c r="E2577" s="191">
        <v>2856260.21</v>
      </c>
      <c r="F2577" s="191">
        <v>1709974.14</v>
      </c>
    </row>
    <row r="2578" spans="3:6">
      <c r="C2578" s="212" t="s">
        <v>1708</v>
      </c>
      <c r="D2578" s="191">
        <v>4785373</v>
      </c>
      <c r="E2578" s="191">
        <v>1072856</v>
      </c>
      <c r="F2578" s="191">
        <v>1072855.73</v>
      </c>
    </row>
    <row r="2579" spans="3:6">
      <c r="C2579" s="213" t="s">
        <v>1709</v>
      </c>
      <c r="D2579" s="191">
        <v>4785373</v>
      </c>
      <c r="E2579" s="191">
        <v>1072856</v>
      </c>
      <c r="F2579" s="191">
        <v>1072855.73</v>
      </c>
    </row>
    <row r="2580" spans="3:6">
      <c r="C2580" s="212" t="s">
        <v>3946</v>
      </c>
      <c r="D2580" s="191">
        <v>0</v>
      </c>
      <c r="E2580" s="191">
        <v>27420000</v>
      </c>
      <c r="F2580" s="191">
        <v>26138363.109999999</v>
      </c>
    </row>
    <row r="2581" spans="3:6">
      <c r="C2581" s="213" t="s">
        <v>3670</v>
      </c>
      <c r="D2581" s="191">
        <v>0</v>
      </c>
      <c r="E2581" s="191">
        <v>27420000</v>
      </c>
      <c r="F2581" s="191">
        <v>26138363.109999999</v>
      </c>
    </row>
    <row r="2582" spans="3:6">
      <c r="C2582" s="212" t="s">
        <v>1710</v>
      </c>
      <c r="D2582" s="191">
        <v>4785373</v>
      </c>
      <c r="E2582" s="191">
        <v>1015399.06</v>
      </c>
      <c r="F2582" s="191">
        <v>1015397.22</v>
      </c>
    </row>
    <row r="2583" spans="3:6">
      <c r="C2583" s="213" t="s">
        <v>1711</v>
      </c>
      <c r="D2583" s="191">
        <v>4785373</v>
      </c>
      <c r="E2583" s="191">
        <v>1015399.06</v>
      </c>
      <c r="F2583" s="191">
        <v>1015397.22</v>
      </c>
    </row>
    <row r="2584" spans="3:6">
      <c r="C2584" s="212" t="s">
        <v>3945</v>
      </c>
      <c r="D2584" s="191">
        <v>23298750</v>
      </c>
      <c r="E2584" s="191">
        <v>15144187</v>
      </c>
      <c r="F2584" s="191">
        <v>10506830.439999999</v>
      </c>
    </row>
    <row r="2585" spans="3:6">
      <c r="C2585" s="213" t="s">
        <v>2992</v>
      </c>
      <c r="D2585" s="191">
        <v>23298750</v>
      </c>
      <c r="E2585" s="191">
        <v>15144187</v>
      </c>
      <c r="F2585" s="191">
        <v>10506830.439999999</v>
      </c>
    </row>
    <row r="2586" spans="3:6">
      <c r="C2586" s="212" t="s">
        <v>1712</v>
      </c>
      <c r="D2586" s="191">
        <v>6755494</v>
      </c>
      <c r="E2586" s="191">
        <v>1414108.52</v>
      </c>
      <c r="F2586" s="191">
        <v>1414107.5</v>
      </c>
    </row>
    <row r="2587" spans="3:6">
      <c r="C2587" s="213" t="s">
        <v>1713</v>
      </c>
      <c r="D2587" s="191">
        <v>6755494</v>
      </c>
      <c r="E2587" s="191">
        <v>1414108.52</v>
      </c>
      <c r="F2587" s="191">
        <v>1414107.5</v>
      </c>
    </row>
    <row r="2588" spans="3:6">
      <c r="C2588" s="212" t="s">
        <v>3944</v>
      </c>
      <c r="D2588" s="191">
        <v>12343709</v>
      </c>
      <c r="E2588" s="191">
        <v>4023411</v>
      </c>
      <c r="F2588" s="191">
        <v>0</v>
      </c>
    </row>
    <row r="2589" spans="3:6">
      <c r="C2589" s="213" t="s">
        <v>2772</v>
      </c>
      <c r="D2589" s="191">
        <v>12343709</v>
      </c>
      <c r="E2589" s="191">
        <v>4023411</v>
      </c>
      <c r="F2589" s="191">
        <v>0</v>
      </c>
    </row>
    <row r="2590" spans="3:6">
      <c r="C2590" s="212" t="s">
        <v>1714</v>
      </c>
      <c r="D2590" s="191">
        <v>4785373</v>
      </c>
      <c r="E2590" s="191">
        <v>1013280.65</v>
      </c>
      <c r="F2590" s="191">
        <v>1013279.33</v>
      </c>
    </row>
    <row r="2591" spans="3:6">
      <c r="C2591" s="213" t="s">
        <v>1715</v>
      </c>
      <c r="D2591" s="191">
        <v>4785373</v>
      </c>
      <c r="E2591" s="191">
        <v>1013280.65</v>
      </c>
      <c r="F2591" s="191">
        <v>1013279.33</v>
      </c>
    </row>
    <row r="2592" spans="3:6">
      <c r="C2592" s="212" t="s">
        <v>1716</v>
      </c>
      <c r="D2592" s="191">
        <v>4785373</v>
      </c>
      <c r="E2592" s="191">
        <v>1413658.52</v>
      </c>
      <c r="F2592" s="191">
        <v>1413657.5</v>
      </c>
    </row>
    <row r="2593" spans="3:6">
      <c r="C2593" s="213" t="s">
        <v>1717</v>
      </c>
      <c r="D2593" s="191">
        <v>4785373</v>
      </c>
      <c r="E2593" s="191">
        <v>1413658.52</v>
      </c>
      <c r="F2593" s="191">
        <v>1413657.5</v>
      </c>
    </row>
    <row r="2594" spans="3:6">
      <c r="C2594" s="212" t="s">
        <v>1718</v>
      </c>
      <c r="D2594" s="191">
        <v>6755494</v>
      </c>
      <c r="E2594" s="191">
        <v>1968287.52</v>
      </c>
      <c r="F2594" s="191">
        <v>1413657.5</v>
      </c>
    </row>
    <row r="2595" spans="3:6">
      <c r="C2595" s="213" t="s">
        <v>1719</v>
      </c>
      <c r="D2595" s="191">
        <v>6755494</v>
      </c>
      <c r="E2595" s="191">
        <v>1968287.52</v>
      </c>
      <c r="F2595" s="191">
        <v>1413657.5</v>
      </c>
    </row>
    <row r="2596" spans="3:6">
      <c r="C2596" s="212" t="s">
        <v>1720</v>
      </c>
      <c r="D2596" s="191">
        <v>6755494</v>
      </c>
      <c r="E2596" s="191">
        <v>1</v>
      </c>
      <c r="F2596" s="191">
        <v>0</v>
      </c>
    </row>
    <row r="2597" spans="3:6">
      <c r="C2597" s="213" t="s">
        <v>1721</v>
      </c>
      <c r="D2597" s="191">
        <v>6755494</v>
      </c>
      <c r="E2597" s="191">
        <v>1</v>
      </c>
      <c r="F2597" s="191">
        <v>0</v>
      </c>
    </row>
    <row r="2598" spans="3:6">
      <c r="C2598" s="212" t="s">
        <v>1722</v>
      </c>
      <c r="D2598" s="191">
        <v>11249055</v>
      </c>
      <c r="E2598" s="191">
        <v>1</v>
      </c>
      <c r="F2598" s="191">
        <v>0</v>
      </c>
    </row>
    <row r="2599" spans="3:6">
      <c r="C2599" s="213" t="s">
        <v>1723</v>
      </c>
      <c r="D2599" s="191">
        <v>11249055</v>
      </c>
      <c r="E2599" s="191">
        <v>1</v>
      </c>
      <c r="F2599" s="191">
        <v>0</v>
      </c>
    </row>
    <row r="2600" spans="3:6">
      <c r="C2600" s="212" t="s">
        <v>3943</v>
      </c>
      <c r="D2600" s="191">
        <v>2356658</v>
      </c>
      <c r="E2600" s="191">
        <v>12220475.17</v>
      </c>
      <c r="F2600" s="191">
        <v>9863817.1699999999</v>
      </c>
    </row>
    <row r="2601" spans="3:6">
      <c r="C2601" s="213" t="s">
        <v>2993</v>
      </c>
      <c r="D2601" s="191">
        <v>2356658</v>
      </c>
      <c r="E2601" s="191">
        <v>12220475.17</v>
      </c>
      <c r="F2601" s="191">
        <v>9863817.1699999999</v>
      </c>
    </row>
    <row r="2602" spans="3:6">
      <c r="C2602" s="212" t="s">
        <v>1724</v>
      </c>
      <c r="D2602" s="191">
        <v>4785373</v>
      </c>
      <c r="E2602" s="191">
        <v>1</v>
      </c>
      <c r="F2602" s="191">
        <v>0</v>
      </c>
    </row>
    <row r="2603" spans="3:6">
      <c r="C2603" s="213" t="s">
        <v>1725</v>
      </c>
      <c r="D2603" s="191">
        <v>4785373</v>
      </c>
      <c r="E2603" s="191">
        <v>1</v>
      </c>
      <c r="F2603" s="191">
        <v>0</v>
      </c>
    </row>
    <row r="2604" spans="3:6">
      <c r="C2604" s="212" t="s">
        <v>1726</v>
      </c>
      <c r="D2604" s="191">
        <v>4785373</v>
      </c>
      <c r="E2604" s="191">
        <v>1</v>
      </c>
      <c r="F2604" s="191">
        <v>0</v>
      </c>
    </row>
    <row r="2605" spans="3:6">
      <c r="C2605" s="213" t="s">
        <v>1727</v>
      </c>
      <c r="D2605" s="191">
        <v>4785373</v>
      </c>
      <c r="E2605" s="191">
        <v>1</v>
      </c>
      <c r="F2605" s="191">
        <v>0</v>
      </c>
    </row>
    <row r="2606" spans="3:6">
      <c r="C2606" s="212" t="s">
        <v>1728</v>
      </c>
      <c r="D2606" s="191">
        <v>6755494</v>
      </c>
      <c r="E2606" s="191">
        <v>1</v>
      </c>
      <c r="F2606" s="191">
        <v>0</v>
      </c>
    </row>
    <row r="2607" spans="3:6">
      <c r="C2607" s="213" t="s">
        <v>1729</v>
      </c>
      <c r="D2607" s="191">
        <v>6755494</v>
      </c>
      <c r="E2607" s="191">
        <v>1</v>
      </c>
      <c r="F2607" s="191">
        <v>0</v>
      </c>
    </row>
    <row r="2608" spans="3:6">
      <c r="C2608" s="212" t="s">
        <v>3942</v>
      </c>
      <c r="D2608" s="191">
        <v>6755494</v>
      </c>
      <c r="E2608" s="191">
        <v>1</v>
      </c>
      <c r="F2608" s="191">
        <v>0</v>
      </c>
    </row>
    <row r="2609" spans="3:6">
      <c r="C2609" s="213" t="s">
        <v>1730</v>
      </c>
      <c r="D2609" s="191">
        <v>6755494</v>
      </c>
      <c r="E2609" s="191">
        <v>1</v>
      </c>
      <c r="F2609" s="191">
        <v>0</v>
      </c>
    </row>
    <row r="2610" spans="3:6">
      <c r="C2610" s="212" t="s">
        <v>489</v>
      </c>
      <c r="D2610" s="191">
        <v>15235929</v>
      </c>
      <c r="E2610" s="191">
        <v>5109331</v>
      </c>
      <c r="F2610" s="191">
        <v>5109326.17</v>
      </c>
    </row>
    <row r="2611" spans="3:6">
      <c r="C2611" s="213" t="s">
        <v>834</v>
      </c>
      <c r="D2611" s="191">
        <v>15235929</v>
      </c>
      <c r="E2611" s="191">
        <v>5109331</v>
      </c>
      <c r="F2611" s="191">
        <v>5109326.17</v>
      </c>
    </row>
    <row r="2612" spans="3:6">
      <c r="C2612" s="212" t="s">
        <v>3941</v>
      </c>
      <c r="D2612" s="191">
        <v>62404864</v>
      </c>
      <c r="E2612" s="191">
        <v>54296424</v>
      </c>
      <c r="F2612" s="191">
        <v>52692179.670000002</v>
      </c>
    </row>
    <row r="2613" spans="3:6">
      <c r="C2613" s="213" t="s">
        <v>835</v>
      </c>
      <c r="D2613" s="191">
        <v>62404864</v>
      </c>
      <c r="E2613" s="191">
        <v>54296424</v>
      </c>
      <c r="F2613" s="191">
        <v>52692179.670000002</v>
      </c>
    </row>
    <row r="2614" spans="3:6">
      <c r="C2614" s="212" t="s">
        <v>1731</v>
      </c>
      <c r="D2614" s="191">
        <v>6755494</v>
      </c>
      <c r="E2614" s="191">
        <v>1</v>
      </c>
      <c r="F2614" s="191">
        <v>0</v>
      </c>
    </row>
    <row r="2615" spans="3:6">
      <c r="C2615" s="213" t="s">
        <v>1732</v>
      </c>
      <c r="D2615" s="191">
        <v>6755494</v>
      </c>
      <c r="E2615" s="191">
        <v>1</v>
      </c>
      <c r="F2615" s="191">
        <v>0</v>
      </c>
    </row>
    <row r="2616" spans="3:6">
      <c r="C2616" s="212" t="s">
        <v>3940</v>
      </c>
      <c r="D2616" s="191">
        <v>4785373</v>
      </c>
      <c r="E2616" s="191">
        <v>1</v>
      </c>
      <c r="F2616" s="191">
        <v>0</v>
      </c>
    </row>
    <row r="2617" spans="3:6">
      <c r="C2617" s="213" t="s">
        <v>1733</v>
      </c>
      <c r="D2617" s="191">
        <v>4785373</v>
      </c>
      <c r="E2617" s="191">
        <v>1</v>
      </c>
      <c r="F2617" s="191">
        <v>0</v>
      </c>
    </row>
    <row r="2618" spans="3:6">
      <c r="C2618" s="212" t="s">
        <v>490</v>
      </c>
      <c r="D2618" s="191">
        <v>6686174</v>
      </c>
      <c r="E2618" s="191">
        <v>16567436.199999999</v>
      </c>
      <c r="F2618" s="191">
        <v>15797794.01</v>
      </c>
    </row>
    <row r="2619" spans="3:6">
      <c r="C2619" s="213" t="s">
        <v>836</v>
      </c>
      <c r="D2619" s="191">
        <v>6686174</v>
      </c>
      <c r="E2619" s="191">
        <v>16567436.199999999</v>
      </c>
      <c r="F2619" s="191">
        <v>15797794.01</v>
      </c>
    </row>
    <row r="2620" spans="3:6">
      <c r="C2620" s="212" t="s">
        <v>3448</v>
      </c>
      <c r="D2620" s="191">
        <v>0</v>
      </c>
      <c r="E2620" s="191">
        <v>0</v>
      </c>
      <c r="F2620" s="191">
        <v>0</v>
      </c>
    </row>
    <row r="2621" spans="3:6">
      <c r="C2621" s="213" t="s">
        <v>3447</v>
      </c>
      <c r="D2621" s="191">
        <v>0</v>
      </c>
      <c r="E2621" s="191">
        <v>0</v>
      </c>
      <c r="F2621" s="191">
        <v>0</v>
      </c>
    </row>
    <row r="2622" spans="3:6">
      <c r="C2622" s="212" t="s">
        <v>3446</v>
      </c>
      <c r="D2622" s="191">
        <v>0</v>
      </c>
      <c r="E2622" s="191">
        <v>0</v>
      </c>
      <c r="F2622" s="191">
        <v>0</v>
      </c>
    </row>
    <row r="2623" spans="3:6">
      <c r="C2623" s="213" t="s">
        <v>3445</v>
      </c>
      <c r="D2623" s="191">
        <v>0</v>
      </c>
      <c r="E2623" s="191">
        <v>0</v>
      </c>
      <c r="F2623" s="191">
        <v>0</v>
      </c>
    </row>
    <row r="2624" spans="3:6">
      <c r="C2624" s="212" t="s">
        <v>3444</v>
      </c>
      <c r="D2624" s="191">
        <v>0</v>
      </c>
      <c r="E2624" s="191">
        <v>0</v>
      </c>
      <c r="F2624" s="191">
        <v>0</v>
      </c>
    </row>
    <row r="2625" spans="3:6">
      <c r="C2625" s="213" t="s">
        <v>3443</v>
      </c>
      <c r="D2625" s="191">
        <v>0</v>
      </c>
      <c r="E2625" s="191">
        <v>0</v>
      </c>
      <c r="F2625" s="191">
        <v>0</v>
      </c>
    </row>
    <row r="2626" spans="3:6">
      <c r="C2626" s="212" t="s">
        <v>3442</v>
      </c>
      <c r="D2626" s="191">
        <v>0</v>
      </c>
      <c r="E2626" s="191">
        <v>0</v>
      </c>
      <c r="F2626" s="191">
        <v>0</v>
      </c>
    </row>
    <row r="2627" spans="3:6">
      <c r="C2627" s="213" t="s">
        <v>3441</v>
      </c>
      <c r="D2627" s="191">
        <v>0</v>
      </c>
      <c r="E2627" s="191">
        <v>0</v>
      </c>
      <c r="F2627" s="191">
        <v>0</v>
      </c>
    </row>
    <row r="2628" spans="3:6">
      <c r="C2628" s="212" t="s">
        <v>3440</v>
      </c>
      <c r="D2628" s="191">
        <v>0</v>
      </c>
      <c r="E2628" s="191">
        <v>0</v>
      </c>
      <c r="F2628" s="191">
        <v>0</v>
      </c>
    </row>
    <row r="2629" spans="3:6">
      <c r="C2629" s="213" t="s">
        <v>3439</v>
      </c>
      <c r="D2629" s="191">
        <v>0</v>
      </c>
      <c r="E2629" s="191">
        <v>0</v>
      </c>
      <c r="F2629" s="191">
        <v>0</v>
      </c>
    </row>
    <row r="2630" spans="3:6">
      <c r="C2630" s="212" t="s">
        <v>3939</v>
      </c>
      <c r="D2630" s="191">
        <v>0</v>
      </c>
      <c r="E2630" s="191">
        <v>0</v>
      </c>
      <c r="F2630" s="191">
        <v>0</v>
      </c>
    </row>
    <row r="2631" spans="3:6">
      <c r="C2631" s="213" t="s">
        <v>3438</v>
      </c>
      <c r="D2631" s="191">
        <v>0</v>
      </c>
      <c r="E2631" s="191">
        <v>0</v>
      </c>
      <c r="F2631" s="191">
        <v>0</v>
      </c>
    </row>
    <row r="2632" spans="3:6">
      <c r="C2632" s="212" t="s">
        <v>491</v>
      </c>
      <c r="D2632" s="191">
        <v>22924842</v>
      </c>
      <c r="E2632" s="191">
        <v>3924842</v>
      </c>
      <c r="F2632" s="191">
        <v>0</v>
      </c>
    </row>
    <row r="2633" spans="3:6">
      <c r="C2633" s="213" t="s">
        <v>837</v>
      </c>
      <c r="D2633" s="191">
        <v>22924842</v>
      </c>
      <c r="E2633" s="191">
        <v>3924842</v>
      </c>
      <c r="F2633" s="191">
        <v>0</v>
      </c>
    </row>
    <row r="2634" spans="3:6">
      <c r="C2634" s="212" t="s">
        <v>3437</v>
      </c>
      <c r="D2634" s="191">
        <v>0</v>
      </c>
      <c r="E2634" s="191">
        <v>0</v>
      </c>
      <c r="F2634" s="191">
        <v>0</v>
      </c>
    </row>
    <row r="2635" spans="3:6">
      <c r="C2635" s="213" t="s">
        <v>3436</v>
      </c>
      <c r="D2635" s="191">
        <v>0</v>
      </c>
      <c r="E2635" s="191">
        <v>0</v>
      </c>
      <c r="F2635" s="191">
        <v>0</v>
      </c>
    </row>
    <row r="2636" spans="3:6">
      <c r="C2636" s="212" t="s">
        <v>3435</v>
      </c>
      <c r="D2636" s="191">
        <v>0</v>
      </c>
      <c r="E2636" s="191">
        <v>0</v>
      </c>
      <c r="F2636" s="191">
        <v>0</v>
      </c>
    </row>
    <row r="2637" spans="3:6">
      <c r="C2637" s="213" t="s">
        <v>3434</v>
      </c>
      <c r="D2637" s="191">
        <v>0</v>
      </c>
      <c r="E2637" s="191">
        <v>0</v>
      </c>
      <c r="F2637" s="191">
        <v>0</v>
      </c>
    </row>
    <row r="2638" spans="3:6">
      <c r="C2638" s="212" t="s">
        <v>3938</v>
      </c>
      <c r="D2638" s="191">
        <v>0</v>
      </c>
      <c r="E2638" s="191">
        <v>0</v>
      </c>
      <c r="F2638" s="191">
        <v>0</v>
      </c>
    </row>
    <row r="2639" spans="3:6">
      <c r="C2639" s="213" t="s">
        <v>3433</v>
      </c>
      <c r="D2639" s="191">
        <v>0</v>
      </c>
      <c r="E2639" s="191">
        <v>0</v>
      </c>
      <c r="F2639" s="191">
        <v>0</v>
      </c>
    </row>
    <row r="2640" spans="3:6">
      <c r="C2640" s="212" t="s">
        <v>1090</v>
      </c>
      <c r="D2640" s="191">
        <v>16522568</v>
      </c>
      <c r="E2640" s="191">
        <v>12793740</v>
      </c>
      <c r="F2640" s="191">
        <v>12793738.01</v>
      </c>
    </row>
    <row r="2641" spans="3:6">
      <c r="C2641" s="213" t="s">
        <v>1091</v>
      </c>
      <c r="D2641" s="191">
        <v>16522568</v>
      </c>
      <c r="E2641" s="191">
        <v>12793740</v>
      </c>
      <c r="F2641" s="191">
        <v>12793738.01</v>
      </c>
    </row>
    <row r="2642" spans="3:6">
      <c r="C2642" s="212" t="s">
        <v>3432</v>
      </c>
      <c r="D2642" s="191">
        <v>0</v>
      </c>
      <c r="E2642" s="191">
        <v>0</v>
      </c>
      <c r="F2642" s="191">
        <v>0</v>
      </c>
    </row>
    <row r="2643" spans="3:6">
      <c r="C2643" s="213" t="s">
        <v>3431</v>
      </c>
      <c r="D2643" s="191">
        <v>0</v>
      </c>
      <c r="E2643" s="191">
        <v>0</v>
      </c>
      <c r="F2643" s="191">
        <v>0</v>
      </c>
    </row>
    <row r="2644" spans="3:6">
      <c r="C2644" s="212" t="s">
        <v>3430</v>
      </c>
      <c r="D2644" s="191">
        <v>0</v>
      </c>
      <c r="E2644" s="191">
        <v>0</v>
      </c>
      <c r="F2644" s="191">
        <v>0</v>
      </c>
    </row>
    <row r="2645" spans="3:6">
      <c r="C2645" s="213" t="s">
        <v>3429</v>
      </c>
      <c r="D2645" s="191">
        <v>0</v>
      </c>
      <c r="E2645" s="191">
        <v>0</v>
      </c>
      <c r="F2645" s="191">
        <v>0</v>
      </c>
    </row>
    <row r="2646" spans="3:6">
      <c r="C2646" s="212" t="s">
        <v>3428</v>
      </c>
      <c r="D2646" s="191">
        <v>0</v>
      </c>
      <c r="E2646" s="191">
        <v>0</v>
      </c>
      <c r="F2646" s="191">
        <v>0</v>
      </c>
    </row>
    <row r="2647" spans="3:6">
      <c r="C2647" s="213" t="s">
        <v>3427</v>
      </c>
      <c r="D2647" s="191">
        <v>0</v>
      </c>
      <c r="E2647" s="191">
        <v>0</v>
      </c>
      <c r="F2647" s="191">
        <v>0</v>
      </c>
    </row>
    <row r="2648" spans="3:6">
      <c r="C2648" s="212" t="s">
        <v>3426</v>
      </c>
      <c r="D2648" s="191">
        <v>0</v>
      </c>
      <c r="E2648" s="191">
        <v>0</v>
      </c>
      <c r="F2648" s="191">
        <v>0</v>
      </c>
    </row>
    <row r="2649" spans="3:6">
      <c r="C2649" s="213" t="s">
        <v>3425</v>
      </c>
      <c r="D2649" s="191">
        <v>0</v>
      </c>
      <c r="E2649" s="191">
        <v>0</v>
      </c>
      <c r="F2649" s="191">
        <v>0</v>
      </c>
    </row>
    <row r="2650" spans="3:6">
      <c r="C2650" s="212" t="s">
        <v>3122</v>
      </c>
      <c r="D2650" s="191">
        <v>0</v>
      </c>
      <c r="E2650" s="191">
        <v>6462001</v>
      </c>
      <c r="F2650" s="191">
        <v>0</v>
      </c>
    </row>
    <row r="2651" spans="3:6">
      <c r="C2651" s="213" t="s">
        <v>3123</v>
      </c>
      <c r="D2651" s="191">
        <v>0</v>
      </c>
      <c r="E2651" s="191">
        <v>6462001</v>
      </c>
      <c r="F2651" s="191">
        <v>0</v>
      </c>
    </row>
    <row r="2652" spans="3:6">
      <c r="C2652" s="212" t="s">
        <v>492</v>
      </c>
      <c r="D2652" s="191">
        <v>2625310</v>
      </c>
      <c r="E2652" s="191">
        <v>5728942.1799999997</v>
      </c>
      <c r="F2652" s="191">
        <v>5102514.16</v>
      </c>
    </row>
    <row r="2653" spans="3:6">
      <c r="C2653" s="213" t="s">
        <v>838</v>
      </c>
      <c r="D2653" s="191">
        <v>2625310</v>
      </c>
      <c r="E2653" s="191">
        <v>5728942.1799999997</v>
      </c>
      <c r="F2653" s="191">
        <v>5102514.16</v>
      </c>
    </row>
    <row r="2654" spans="3:6">
      <c r="C2654" s="212" t="s">
        <v>3937</v>
      </c>
      <c r="D2654" s="191">
        <v>0</v>
      </c>
      <c r="E2654" s="191">
        <v>6462000</v>
      </c>
      <c r="F2654" s="191">
        <v>0</v>
      </c>
    </row>
    <row r="2655" spans="3:6">
      <c r="C2655" s="213" t="s">
        <v>3124</v>
      </c>
      <c r="D2655" s="191">
        <v>0</v>
      </c>
      <c r="E2655" s="191">
        <v>6462000</v>
      </c>
      <c r="F2655" s="191">
        <v>0</v>
      </c>
    </row>
    <row r="2656" spans="3:6">
      <c r="C2656" s="212" t="s">
        <v>493</v>
      </c>
      <c r="D2656" s="191">
        <v>2625310</v>
      </c>
      <c r="E2656" s="191">
        <v>149782.70000000001</v>
      </c>
      <c r="F2656" s="191">
        <v>149782.70000000001</v>
      </c>
    </row>
    <row r="2657" spans="3:6">
      <c r="C2657" s="213" t="s">
        <v>839</v>
      </c>
      <c r="D2657" s="191">
        <v>2625310</v>
      </c>
      <c r="E2657" s="191">
        <v>149782.70000000001</v>
      </c>
      <c r="F2657" s="191">
        <v>149782.70000000001</v>
      </c>
    </row>
    <row r="2658" spans="3:6">
      <c r="C2658" s="212" t="s">
        <v>494</v>
      </c>
      <c r="D2658" s="191">
        <v>2625310</v>
      </c>
      <c r="E2658" s="191">
        <v>5387544.9900000002</v>
      </c>
      <c r="F2658" s="191">
        <v>5387544.9900000002</v>
      </c>
    </row>
    <row r="2659" spans="3:6">
      <c r="C2659" s="213" t="s">
        <v>840</v>
      </c>
      <c r="D2659" s="191">
        <v>2625310</v>
      </c>
      <c r="E2659" s="191">
        <v>5387544.9900000002</v>
      </c>
      <c r="F2659" s="191">
        <v>5387544.9900000002</v>
      </c>
    </row>
    <row r="2660" spans="3:6">
      <c r="C2660" s="212" t="s">
        <v>3623</v>
      </c>
      <c r="D2660" s="191">
        <v>0</v>
      </c>
      <c r="E2660" s="191">
        <v>8022580.4799999995</v>
      </c>
      <c r="F2660" s="191">
        <v>8022580.4799999995</v>
      </c>
    </row>
    <row r="2661" spans="3:6">
      <c r="C2661" s="213" t="s">
        <v>3622</v>
      </c>
      <c r="D2661" s="191">
        <v>0</v>
      </c>
      <c r="E2661" s="191">
        <v>8022580.4799999995</v>
      </c>
      <c r="F2661" s="191">
        <v>8022580.4799999995</v>
      </c>
    </row>
    <row r="2662" spans="3:6">
      <c r="C2662" s="211" t="s">
        <v>283</v>
      </c>
      <c r="D2662" s="199">
        <v>158899581</v>
      </c>
      <c r="E2662" s="199">
        <v>165080850.54999995</v>
      </c>
      <c r="F2662" s="199">
        <v>129710533.92000002</v>
      </c>
    </row>
    <row r="2663" spans="3:6">
      <c r="C2663" s="212" t="s">
        <v>323</v>
      </c>
      <c r="D2663" s="191">
        <v>158899581</v>
      </c>
      <c r="E2663" s="191">
        <v>165080850.54999995</v>
      </c>
      <c r="F2663" s="191">
        <v>129710533.92000002</v>
      </c>
    </row>
    <row r="2664" spans="3:6">
      <c r="C2664" s="213" t="s">
        <v>4208</v>
      </c>
      <c r="D2664" s="191">
        <v>158899581</v>
      </c>
      <c r="E2664" s="191">
        <v>165080850.54999995</v>
      </c>
      <c r="F2664" s="191">
        <v>129710533.92000002</v>
      </c>
    </row>
    <row r="2665" spans="3:6">
      <c r="C2665" s="210" t="s">
        <v>495</v>
      </c>
      <c r="D2665" s="191">
        <v>1852467650</v>
      </c>
      <c r="E2665" s="191">
        <v>2151773179.3900003</v>
      </c>
      <c r="F2665" s="191">
        <v>1700588941.5300002</v>
      </c>
    </row>
    <row r="2666" spans="3:6">
      <c r="C2666" s="211" t="s">
        <v>280</v>
      </c>
      <c r="D2666" s="199">
        <v>1631032120</v>
      </c>
      <c r="E2666" s="199">
        <v>1989054974.1900001</v>
      </c>
      <c r="F2666" s="199">
        <v>1635535668.4800003</v>
      </c>
    </row>
    <row r="2667" spans="3:6">
      <c r="C2667" s="212" t="s">
        <v>4184</v>
      </c>
      <c r="D2667" s="191">
        <v>0</v>
      </c>
      <c r="E2667" s="191">
        <v>2102401.09</v>
      </c>
      <c r="F2667" s="191">
        <v>0</v>
      </c>
    </row>
    <row r="2668" spans="3:6">
      <c r="C2668" s="213" t="s">
        <v>4183</v>
      </c>
      <c r="D2668" s="191">
        <v>0</v>
      </c>
      <c r="E2668" s="191">
        <v>2102401.09</v>
      </c>
      <c r="F2668" s="191">
        <v>0</v>
      </c>
    </row>
    <row r="2669" spans="3:6">
      <c r="C2669" s="212" t="s">
        <v>1026</v>
      </c>
      <c r="D2669" s="191">
        <v>15096247</v>
      </c>
      <c r="E2669" s="191">
        <v>10365009.65</v>
      </c>
      <c r="F2669" s="191">
        <v>0</v>
      </c>
    </row>
    <row r="2670" spans="3:6">
      <c r="C2670" s="213" t="s">
        <v>1027</v>
      </c>
      <c r="D2670" s="191">
        <v>15096247</v>
      </c>
      <c r="E2670" s="191">
        <v>10365009.65</v>
      </c>
      <c r="F2670" s="191">
        <v>0</v>
      </c>
    </row>
    <row r="2671" spans="3:6">
      <c r="C2671" s="212" t="s">
        <v>3936</v>
      </c>
      <c r="D2671" s="191">
        <v>52993756</v>
      </c>
      <c r="E2671" s="191">
        <v>26496877</v>
      </c>
      <c r="F2671" s="191">
        <v>0</v>
      </c>
    </row>
    <row r="2672" spans="3:6">
      <c r="C2672" s="213" t="s">
        <v>2526</v>
      </c>
      <c r="D2672" s="191">
        <v>52993756</v>
      </c>
      <c r="E2672" s="191">
        <v>26496877</v>
      </c>
      <c r="F2672" s="191">
        <v>0</v>
      </c>
    </row>
    <row r="2673" spans="3:6">
      <c r="C2673" s="212" t="s">
        <v>2994</v>
      </c>
      <c r="D2673" s="191">
        <v>1449026</v>
      </c>
      <c r="E2673" s="191">
        <v>2</v>
      </c>
      <c r="F2673" s="191">
        <v>0</v>
      </c>
    </row>
    <row r="2674" spans="3:6">
      <c r="C2674" s="213" t="s">
        <v>2995</v>
      </c>
      <c r="D2674" s="191">
        <v>1449026</v>
      </c>
      <c r="E2674" s="191">
        <v>2</v>
      </c>
      <c r="F2674" s="191">
        <v>0</v>
      </c>
    </row>
    <row r="2675" spans="3:6">
      <c r="C2675" s="212" t="s">
        <v>1734</v>
      </c>
      <c r="D2675" s="191">
        <v>6659723</v>
      </c>
      <c r="E2675" s="191">
        <v>2675361.48</v>
      </c>
      <c r="F2675" s="191">
        <v>170034.06</v>
      </c>
    </row>
    <row r="2676" spans="3:6">
      <c r="C2676" s="213" t="s">
        <v>1735</v>
      </c>
      <c r="D2676" s="191">
        <v>6659723</v>
      </c>
      <c r="E2676" s="191">
        <v>2675361.48</v>
      </c>
      <c r="F2676" s="191">
        <v>170034.06</v>
      </c>
    </row>
    <row r="2677" spans="3:6">
      <c r="C2677" s="212" t="s">
        <v>1736</v>
      </c>
      <c r="D2677" s="191">
        <v>11087637</v>
      </c>
      <c r="E2677" s="191">
        <v>4649177.49</v>
      </c>
      <c r="F2677" s="191">
        <v>3649178.48</v>
      </c>
    </row>
    <row r="2678" spans="3:6">
      <c r="C2678" s="213" t="s">
        <v>1737</v>
      </c>
      <c r="D2678" s="191">
        <v>11087637</v>
      </c>
      <c r="E2678" s="191">
        <v>4649177.49</v>
      </c>
      <c r="F2678" s="191">
        <v>3649178.48</v>
      </c>
    </row>
    <row r="2679" spans="3:6">
      <c r="C2679" s="212" t="s">
        <v>496</v>
      </c>
      <c r="D2679" s="191">
        <v>6379233</v>
      </c>
      <c r="E2679" s="191">
        <v>6379233</v>
      </c>
      <c r="F2679" s="191">
        <v>3010905.12</v>
      </c>
    </row>
    <row r="2680" spans="3:6">
      <c r="C2680" s="213" t="s">
        <v>841</v>
      </c>
      <c r="D2680" s="191">
        <v>6379233</v>
      </c>
      <c r="E2680" s="191">
        <v>6379233</v>
      </c>
      <c r="F2680" s="191">
        <v>3010905.12</v>
      </c>
    </row>
    <row r="2681" spans="3:6">
      <c r="C2681" s="212" t="s">
        <v>3935</v>
      </c>
      <c r="D2681" s="191">
        <v>0</v>
      </c>
      <c r="E2681" s="191">
        <v>32808254.289999999</v>
      </c>
      <c r="F2681" s="191">
        <v>31609620.32</v>
      </c>
    </row>
    <row r="2682" spans="3:6">
      <c r="C2682" s="213" t="s">
        <v>3424</v>
      </c>
      <c r="D2682" s="191">
        <v>0</v>
      </c>
      <c r="E2682" s="191">
        <v>32808254.289999999</v>
      </c>
      <c r="F2682" s="191">
        <v>31609620.32</v>
      </c>
    </row>
    <row r="2683" spans="3:6">
      <c r="C2683" s="212" t="s">
        <v>2718</v>
      </c>
      <c r="D2683" s="191">
        <v>6659723</v>
      </c>
      <c r="E2683" s="191">
        <v>1</v>
      </c>
      <c r="F2683" s="191">
        <v>0</v>
      </c>
    </row>
    <row r="2684" spans="3:6">
      <c r="C2684" s="213" t="s">
        <v>1738</v>
      </c>
      <c r="D2684" s="191">
        <v>6659723</v>
      </c>
      <c r="E2684" s="191">
        <v>1</v>
      </c>
      <c r="F2684" s="191">
        <v>0</v>
      </c>
    </row>
    <row r="2685" spans="3:6">
      <c r="C2685" s="212" t="s">
        <v>1739</v>
      </c>
      <c r="D2685" s="191">
        <v>4718384</v>
      </c>
      <c r="E2685" s="191">
        <v>1</v>
      </c>
      <c r="F2685" s="191">
        <v>0</v>
      </c>
    </row>
    <row r="2686" spans="3:6">
      <c r="C2686" s="213" t="s">
        <v>1740</v>
      </c>
      <c r="D2686" s="191">
        <v>4718384</v>
      </c>
      <c r="E2686" s="191">
        <v>1</v>
      </c>
      <c r="F2686" s="191">
        <v>0</v>
      </c>
    </row>
    <row r="2687" spans="3:6">
      <c r="C2687" s="212" t="s">
        <v>1741</v>
      </c>
      <c r="D2687" s="191">
        <v>4718384</v>
      </c>
      <c r="E2687" s="191">
        <v>1</v>
      </c>
      <c r="F2687" s="191">
        <v>0</v>
      </c>
    </row>
    <row r="2688" spans="3:6">
      <c r="C2688" s="213" t="s">
        <v>1742</v>
      </c>
      <c r="D2688" s="191">
        <v>4718384</v>
      </c>
      <c r="E2688" s="191">
        <v>1</v>
      </c>
      <c r="F2688" s="191">
        <v>0</v>
      </c>
    </row>
    <row r="2689" spans="3:6">
      <c r="C2689" s="212" t="s">
        <v>1743</v>
      </c>
      <c r="D2689" s="191">
        <v>4718384</v>
      </c>
      <c r="E2689" s="191">
        <v>0</v>
      </c>
      <c r="F2689" s="191">
        <v>0</v>
      </c>
    </row>
    <row r="2690" spans="3:6">
      <c r="C2690" s="213" t="s">
        <v>1744</v>
      </c>
      <c r="D2690" s="191">
        <v>4718384</v>
      </c>
      <c r="E2690" s="191">
        <v>0</v>
      </c>
      <c r="F2690" s="191">
        <v>0</v>
      </c>
    </row>
    <row r="2691" spans="3:6">
      <c r="C2691" s="212" t="s">
        <v>1745</v>
      </c>
      <c r="D2691" s="191">
        <v>11087637</v>
      </c>
      <c r="E2691" s="191">
        <v>0</v>
      </c>
      <c r="F2691" s="191">
        <v>0</v>
      </c>
    </row>
    <row r="2692" spans="3:6">
      <c r="C2692" s="213" t="s">
        <v>1746</v>
      </c>
      <c r="D2692" s="191">
        <v>11087637</v>
      </c>
      <c r="E2692" s="191">
        <v>0</v>
      </c>
      <c r="F2692" s="191">
        <v>0</v>
      </c>
    </row>
    <row r="2693" spans="3:6">
      <c r="C2693" s="212" t="s">
        <v>1747</v>
      </c>
      <c r="D2693" s="191">
        <v>11087637</v>
      </c>
      <c r="E2693" s="191">
        <v>0</v>
      </c>
      <c r="F2693" s="191">
        <v>0</v>
      </c>
    </row>
    <row r="2694" spans="3:6">
      <c r="C2694" s="213" t="s">
        <v>1748</v>
      </c>
      <c r="D2694" s="191">
        <v>11087637</v>
      </c>
      <c r="E2694" s="191">
        <v>0</v>
      </c>
      <c r="F2694" s="191">
        <v>0</v>
      </c>
    </row>
    <row r="2695" spans="3:6">
      <c r="C2695" s="212" t="s">
        <v>1749</v>
      </c>
      <c r="D2695" s="191">
        <v>6659723</v>
      </c>
      <c r="E2695" s="191">
        <v>1498438</v>
      </c>
      <c r="F2695" s="191">
        <v>1498436.96</v>
      </c>
    </row>
    <row r="2696" spans="3:6">
      <c r="C2696" s="213" t="s">
        <v>1750</v>
      </c>
      <c r="D2696" s="191">
        <v>6659723</v>
      </c>
      <c r="E2696" s="191">
        <v>1498438</v>
      </c>
      <c r="F2696" s="191">
        <v>1498436.96</v>
      </c>
    </row>
    <row r="2697" spans="3:6">
      <c r="C2697" s="212" t="s">
        <v>1751</v>
      </c>
      <c r="D2697" s="191">
        <v>6659723</v>
      </c>
      <c r="E2697" s="191">
        <v>1498436.96</v>
      </c>
      <c r="F2697" s="191">
        <v>1498436.96</v>
      </c>
    </row>
    <row r="2698" spans="3:6">
      <c r="C2698" s="213" t="s">
        <v>1752</v>
      </c>
      <c r="D2698" s="191">
        <v>6659723</v>
      </c>
      <c r="E2698" s="191">
        <v>1498436.96</v>
      </c>
      <c r="F2698" s="191">
        <v>1498436.96</v>
      </c>
    </row>
    <row r="2699" spans="3:6">
      <c r="C2699" s="212" t="s">
        <v>1753</v>
      </c>
      <c r="D2699" s="191">
        <v>6659723</v>
      </c>
      <c r="E2699" s="191">
        <v>1498437</v>
      </c>
      <c r="F2699" s="191">
        <v>1498436.96</v>
      </c>
    </row>
    <row r="2700" spans="3:6">
      <c r="C2700" s="213" t="s">
        <v>1754</v>
      </c>
      <c r="D2700" s="191">
        <v>6659723</v>
      </c>
      <c r="E2700" s="191">
        <v>1498437</v>
      </c>
      <c r="F2700" s="191">
        <v>1498436.96</v>
      </c>
    </row>
    <row r="2701" spans="3:6">
      <c r="C2701" s="212" t="s">
        <v>1755</v>
      </c>
      <c r="D2701" s="191">
        <v>6659723</v>
      </c>
      <c r="E2701" s="191">
        <v>1498438</v>
      </c>
      <c r="F2701" s="191">
        <v>1498436.96</v>
      </c>
    </row>
    <row r="2702" spans="3:6">
      <c r="C2702" s="213" t="s">
        <v>1756</v>
      </c>
      <c r="D2702" s="191">
        <v>6659723</v>
      </c>
      <c r="E2702" s="191">
        <v>1498438</v>
      </c>
      <c r="F2702" s="191">
        <v>1498436.96</v>
      </c>
    </row>
    <row r="2703" spans="3:6">
      <c r="C2703" s="212" t="s">
        <v>1757</v>
      </c>
      <c r="D2703" s="191">
        <v>4718384</v>
      </c>
      <c r="E2703" s="191">
        <v>1061638</v>
      </c>
      <c r="F2703" s="191">
        <v>1061636.3899999999</v>
      </c>
    </row>
    <row r="2704" spans="3:6">
      <c r="C2704" s="213" t="s">
        <v>1758</v>
      </c>
      <c r="D2704" s="191">
        <v>4718384</v>
      </c>
      <c r="E2704" s="191">
        <v>1061638</v>
      </c>
      <c r="F2704" s="191">
        <v>1061636.3899999999</v>
      </c>
    </row>
    <row r="2705" spans="3:6">
      <c r="C2705" s="212" t="s">
        <v>3934</v>
      </c>
      <c r="D2705" s="191">
        <v>10521282</v>
      </c>
      <c r="E2705" s="191">
        <v>35792510.020000003</v>
      </c>
      <c r="F2705" s="191">
        <v>31517598.620000001</v>
      </c>
    </row>
    <row r="2706" spans="3:6">
      <c r="C2706" s="213" t="s">
        <v>842</v>
      </c>
      <c r="D2706" s="191">
        <v>3861559</v>
      </c>
      <c r="E2706" s="191">
        <v>35792509.020000003</v>
      </c>
      <c r="F2706" s="191">
        <v>31517598.620000001</v>
      </c>
    </row>
    <row r="2707" spans="3:6">
      <c r="C2707" s="213" t="s">
        <v>1759</v>
      </c>
      <c r="D2707" s="191">
        <v>6659723</v>
      </c>
      <c r="E2707" s="191">
        <v>1</v>
      </c>
      <c r="F2707" s="191">
        <v>0</v>
      </c>
    </row>
    <row r="2708" spans="3:6">
      <c r="C2708" s="212" t="s">
        <v>497</v>
      </c>
      <c r="D2708" s="191">
        <v>9125381</v>
      </c>
      <c r="E2708" s="191">
        <v>1</v>
      </c>
      <c r="F2708" s="191">
        <v>0</v>
      </c>
    </row>
    <row r="2709" spans="3:6">
      <c r="C2709" s="213" t="s">
        <v>843</v>
      </c>
      <c r="D2709" s="191">
        <v>9125381</v>
      </c>
      <c r="E2709" s="191">
        <v>1</v>
      </c>
      <c r="F2709" s="191">
        <v>0</v>
      </c>
    </row>
    <row r="2710" spans="3:6">
      <c r="C2710" s="212" t="s">
        <v>1760</v>
      </c>
      <c r="D2710" s="191">
        <v>6659723</v>
      </c>
      <c r="E2710" s="191">
        <v>3859723</v>
      </c>
      <c r="F2710" s="191">
        <v>2266869.37</v>
      </c>
    </row>
    <row r="2711" spans="3:6">
      <c r="C2711" s="213" t="s">
        <v>1761</v>
      </c>
      <c r="D2711" s="191">
        <v>6659723</v>
      </c>
      <c r="E2711" s="191">
        <v>3859723</v>
      </c>
      <c r="F2711" s="191">
        <v>2266869.37</v>
      </c>
    </row>
    <row r="2712" spans="3:6">
      <c r="C2712" s="212" t="s">
        <v>1762</v>
      </c>
      <c r="D2712" s="191">
        <v>6635781</v>
      </c>
      <c r="E2712" s="191">
        <v>3835781</v>
      </c>
      <c r="F2712" s="191">
        <v>2257830.8199999998</v>
      </c>
    </row>
    <row r="2713" spans="3:6">
      <c r="C2713" s="213" t="s">
        <v>1763</v>
      </c>
      <c r="D2713" s="191">
        <v>6635781</v>
      </c>
      <c r="E2713" s="191">
        <v>3835781</v>
      </c>
      <c r="F2713" s="191">
        <v>2257830.8199999998</v>
      </c>
    </row>
    <row r="2714" spans="3:6">
      <c r="C2714" s="212" t="s">
        <v>3933</v>
      </c>
      <c r="D2714" s="191">
        <v>4701637</v>
      </c>
      <c r="E2714" s="191">
        <v>1</v>
      </c>
      <c r="F2714" s="191">
        <v>0</v>
      </c>
    </row>
    <row r="2715" spans="3:6">
      <c r="C2715" s="213" t="s">
        <v>1764</v>
      </c>
      <c r="D2715" s="191">
        <v>4701637</v>
      </c>
      <c r="E2715" s="191">
        <v>1</v>
      </c>
      <c r="F2715" s="191">
        <v>0</v>
      </c>
    </row>
    <row r="2716" spans="3:6">
      <c r="C2716" s="212" t="s">
        <v>1028</v>
      </c>
      <c r="D2716" s="191">
        <v>963350</v>
      </c>
      <c r="E2716" s="191">
        <v>711822</v>
      </c>
      <c r="F2716" s="191">
        <v>711759.49</v>
      </c>
    </row>
    <row r="2717" spans="3:6">
      <c r="C2717" s="213" t="s">
        <v>1029</v>
      </c>
      <c r="D2717" s="191">
        <v>963350</v>
      </c>
      <c r="E2717" s="191">
        <v>711822</v>
      </c>
      <c r="F2717" s="191">
        <v>711759.49</v>
      </c>
    </row>
    <row r="2718" spans="3:6">
      <c r="C2718" s="212" t="s">
        <v>1765</v>
      </c>
      <c r="D2718" s="191">
        <v>6635781</v>
      </c>
      <c r="E2718" s="191">
        <v>3835781</v>
      </c>
      <c r="F2718" s="191">
        <v>2257830.8199999998</v>
      </c>
    </row>
    <row r="2719" spans="3:6">
      <c r="C2719" s="213" t="s">
        <v>1766</v>
      </c>
      <c r="D2719" s="191">
        <v>6635781</v>
      </c>
      <c r="E2719" s="191">
        <v>3835781</v>
      </c>
      <c r="F2719" s="191">
        <v>2257830.8199999998</v>
      </c>
    </row>
    <row r="2720" spans="3:6">
      <c r="C2720" s="212" t="s">
        <v>1767</v>
      </c>
      <c r="D2720" s="191">
        <v>4701637</v>
      </c>
      <c r="E2720" s="191">
        <v>1</v>
      </c>
      <c r="F2720" s="191">
        <v>0</v>
      </c>
    </row>
    <row r="2721" spans="3:6">
      <c r="C2721" s="213" t="s">
        <v>1768</v>
      </c>
      <c r="D2721" s="191">
        <v>4701637</v>
      </c>
      <c r="E2721" s="191">
        <v>1</v>
      </c>
      <c r="F2721" s="191">
        <v>0</v>
      </c>
    </row>
    <row r="2722" spans="3:6">
      <c r="C2722" s="212" t="s">
        <v>3932</v>
      </c>
      <c r="D2722" s="191">
        <v>4815940</v>
      </c>
      <c r="E2722" s="191">
        <v>10000001</v>
      </c>
      <c r="F2722" s="191">
        <v>10000000</v>
      </c>
    </row>
    <row r="2723" spans="3:6">
      <c r="C2723" s="213" t="s">
        <v>2996</v>
      </c>
      <c r="D2723" s="191">
        <v>4815940</v>
      </c>
      <c r="E2723" s="191">
        <v>10000001</v>
      </c>
      <c r="F2723" s="191">
        <v>10000000</v>
      </c>
    </row>
    <row r="2724" spans="3:6">
      <c r="C2724" s="212" t="s">
        <v>1769</v>
      </c>
      <c r="D2724" s="191">
        <v>4701637</v>
      </c>
      <c r="E2724" s="191">
        <v>1</v>
      </c>
      <c r="F2724" s="191">
        <v>0</v>
      </c>
    </row>
    <row r="2725" spans="3:6">
      <c r="C2725" s="213" t="s">
        <v>1770</v>
      </c>
      <c r="D2725" s="191">
        <v>4701637</v>
      </c>
      <c r="E2725" s="191">
        <v>1</v>
      </c>
      <c r="F2725" s="191">
        <v>0</v>
      </c>
    </row>
    <row r="2726" spans="3:6">
      <c r="C2726" s="212" t="s">
        <v>498</v>
      </c>
      <c r="D2726" s="191">
        <v>9531651</v>
      </c>
      <c r="E2726" s="191">
        <v>0</v>
      </c>
      <c r="F2726" s="191">
        <v>0</v>
      </c>
    </row>
    <row r="2727" spans="3:6">
      <c r="C2727" s="213" t="s">
        <v>844</v>
      </c>
      <c r="D2727" s="191">
        <v>9531651</v>
      </c>
      <c r="E2727" s="191">
        <v>0</v>
      </c>
      <c r="F2727" s="191">
        <v>0</v>
      </c>
    </row>
    <row r="2728" spans="3:6">
      <c r="C2728" s="212" t="s">
        <v>499</v>
      </c>
      <c r="D2728" s="191">
        <v>39589936</v>
      </c>
      <c r="E2728" s="191">
        <v>69296791.209999993</v>
      </c>
      <c r="F2728" s="191">
        <v>59757761.859999999</v>
      </c>
    </row>
    <row r="2729" spans="3:6">
      <c r="C2729" s="213" t="s">
        <v>845</v>
      </c>
      <c r="D2729" s="191">
        <v>39589936</v>
      </c>
      <c r="E2729" s="191">
        <v>69296791.209999993</v>
      </c>
      <c r="F2729" s="191">
        <v>59757761.859999999</v>
      </c>
    </row>
    <row r="2730" spans="3:6">
      <c r="C2730" s="212" t="s">
        <v>3633</v>
      </c>
      <c r="D2730" s="191">
        <v>0</v>
      </c>
      <c r="E2730" s="191">
        <v>2332694</v>
      </c>
      <c r="F2730" s="191">
        <v>2332693.08</v>
      </c>
    </row>
    <row r="2731" spans="3:6">
      <c r="C2731" s="213" t="s">
        <v>3632</v>
      </c>
      <c r="D2731" s="191">
        <v>0</v>
      </c>
      <c r="E2731" s="191">
        <v>2332694</v>
      </c>
      <c r="F2731" s="191">
        <v>2332693.08</v>
      </c>
    </row>
    <row r="2732" spans="3:6">
      <c r="C2732" s="212" t="s">
        <v>3301</v>
      </c>
      <c r="D2732" s="191">
        <v>0</v>
      </c>
      <c r="E2732" s="191">
        <v>50964521.630000003</v>
      </c>
      <c r="F2732" s="191">
        <v>37000832.409999996</v>
      </c>
    </row>
    <row r="2733" spans="3:6">
      <c r="C2733" s="213" t="s">
        <v>3300</v>
      </c>
      <c r="D2733" s="191">
        <v>0</v>
      </c>
      <c r="E2733" s="191">
        <v>50964521.630000003</v>
      </c>
      <c r="F2733" s="191">
        <v>37000832.409999996</v>
      </c>
    </row>
    <row r="2734" spans="3:6">
      <c r="C2734" s="212" t="s">
        <v>2997</v>
      </c>
      <c r="D2734" s="191">
        <v>14344529</v>
      </c>
      <c r="E2734" s="191">
        <v>15000001</v>
      </c>
      <c r="F2734" s="191">
        <v>15000000</v>
      </c>
    </row>
    <row r="2735" spans="3:6">
      <c r="C2735" s="213" t="s">
        <v>2998</v>
      </c>
      <c r="D2735" s="191">
        <v>14344529</v>
      </c>
      <c r="E2735" s="191">
        <v>15000001</v>
      </c>
      <c r="F2735" s="191">
        <v>15000000</v>
      </c>
    </row>
    <row r="2736" spans="3:6">
      <c r="C2736" s="212" t="s">
        <v>1771</v>
      </c>
      <c r="D2736" s="191">
        <v>12351763</v>
      </c>
      <c r="E2736" s="191">
        <v>0</v>
      </c>
      <c r="F2736" s="191">
        <v>0</v>
      </c>
    </row>
    <row r="2737" spans="3:6">
      <c r="C2737" s="213" t="s">
        <v>1772</v>
      </c>
      <c r="D2737" s="191">
        <v>12351763</v>
      </c>
      <c r="E2737" s="191">
        <v>0</v>
      </c>
      <c r="F2737" s="191">
        <v>0</v>
      </c>
    </row>
    <row r="2738" spans="3:6">
      <c r="C2738" s="212" t="s">
        <v>1773</v>
      </c>
      <c r="D2738" s="191">
        <v>6659723</v>
      </c>
      <c r="E2738" s="191">
        <v>0</v>
      </c>
      <c r="F2738" s="191">
        <v>0</v>
      </c>
    </row>
    <row r="2739" spans="3:6">
      <c r="C2739" s="213" t="s">
        <v>1774</v>
      </c>
      <c r="D2739" s="191">
        <v>6659723</v>
      </c>
      <c r="E2739" s="191">
        <v>0</v>
      </c>
      <c r="F2739" s="191">
        <v>0</v>
      </c>
    </row>
    <row r="2740" spans="3:6">
      <c r="C2740" s="212" t="s">
        <v>1775</v>
      </c>
      <c r="D2740" s="191">
        <v>11087637</v>
      </c>
      <c r="E2740" s="191">
        <v>0</v>
      </c>
      <c r="F2740" s="191">
        <v>0</v>
      </c>
    </row>
    <row r="2741" spans="3:6">
      <c r="C2741" s="213" t="s">
        <v>1776</v>
      </c>
      <c r="D2741" s="191">
        <v>11087637</v>
      </c>
      <c r="E2741" s="191">
        <v>0</v>
      </c>
      <c r="F2741" s="191">
        <v>0</v>
      </c>
    </row>
    <row r="2742" spans="3:6">
      <c r="C2742" s="212" t="s">
        <v>1777</v>
      </c>
      <c r="D2742" s="191">
        <v>21509631</v>
      </c>
      <c r="E2742" s="191">
        <v>4845911.34</v>
      </c>
      <c r="F2742" s="191">
        <v>4845910.47</v>
      </c>
    </row>
    <row r="2743" spans="3:6">
      <c r="C2743" s="213" t="s">
        <v>1778</v>
      </c>
      <c r="D2743" s="191">
        <v>21509631</v>
      </c>
      <c r="E2743" s="191">
        <v>4845911.34</v>
      </c>
      <c r="F2743" s="191">
        <v>4845910.47</v>
      </c>
    </row>
    <row r="2744" spans="3:6">
      <c r="C2744" s="212" t="s">
        <v>1779</v>
      </c>
      <c r="D2744" s="191">
        <v>11087637</v>
      </c>
      <c r="E2744" s="191">
        <v>2488474.81</v>
      </c>
      <c r="F2744" s="191">
        <v>2488474.81</v>
      </c>
    </row>
    <row r="2745" spans="3:6">
      <c r="C2745" s="213" t="s">
        <v>1780</v>
      </c>
      <c r="D2745" s="191">
        <v>11087637</v>
      </c>
      <c r="E2745" s="191">
        <v>2488474.81</v>
      </c>
      <c r="F2745" s="191">
        <v>2488474.81</v>
      </c>
    </row>
    <row r="2746" spans="3:6">
      <c r="C2746" s="212" t="s">
        <v>3931</v>
      </c>
      <c r="D2746" s="191">
        <v>6148624</v>
      </c>
      <c r="E2746" s="191">
        <v>5412876</v>
      </c>
      <c r="F2746" s="191">
        <v>5412874.0999999996</v>
      </c>
    </row>
    <row r="2747" spans="3:6">
      <c r="C2747" s="213" t="s">
        <v>2999</v>
      </c>
      <c r="D2747" s="191">
        <v>6148624</v>
      </c>
      <c r="E2747" s="191">
        <v>5412876</v>
      </c>
      <c r="F2747" s="191">
        <v>5412874.0999999996</v>
      </c>
    </row>
    <row r="2748" spans="3:6">
      <c r="C2748" s="212" t="s">
        <v>1781</v>
      </c>
      <c r="D2748" s="191">
        <v>4718384</v>
      </c>
      <c r="E2748" s="191">
        <v>1</v>
      </c>
      <c r="F2748" s="191">
        <v>0</v>
      </c>
    </row>
    <row r="2749" spans="3:6">
      <c r="C2749" s="213" t="s">
        <v>1782</v>
      </c>
      <c r="D2749" s="191">
        <v>4718384</v>
      </c>
      <c r="E2749" s="191">
        <v>1</v>
      </c>
      <c r="F2749" s="191">
        <v>0</v>
      </c>
    </row>
    <row r="2750" spans="3:6">
      <c r="C2750" s="212" t="s">
        <v>3930</v>
      </c>
      <c r="D2750" s="191">
        <v>53540816</v>
      </c>
      <c r="E2750" s="191">
        <v>41000000</v>
      </c>
      <c r="F2750" s="191">
        <v>41000000</v>
      </c>
    </row>
    <row r="2751" spans="3:6">
      <c r="C2751" s="213" t="s">
        <v>2649</v>
      </c>
      <c r="D2751" s="191">
        <v>53540816</v>
      </c>
      <c r="E2751" s="191">
        <v>41000000</v>
      </c>
      <c r="F2751" s="191">
        <v>41000000</v>
      </c>
    </row>
    <row r="2752" spans="3:6">
      <c r="C2752" s="212" t="s">
        <v>1783</v>
      </c>
      <c r="D2752" s="191">
        <v>6659723</v>
      </c>
      <c r="E2752" s="191">
        <v>2065431</v>
      </c>
      <c r="F2752" s="191">
        <v>0</v>
      </c>
    </row>
    <row r="2753" spans="3:6">
      <c r="C2753" s="213" t="s">
        <v>1784</v>
      </c>
      <c r="D2753" s="191">
        <v>6659723</v>
      </c>
      <c r="E2753" s="191">
        <v>2065431</v>
      </c>
      <c r="F2753" s="191">
        <v>0</v>
      </c>
    </row>
    <row r="2754" spans="3:6">
      <c r="C2754" s="212" t="s">
        <v>1785</v>
      </c>
      <c r="D2754" s="191">
        <v>4718384</v>
      </c>
      <c r="E2754" s="191">
        <v>2718384</v>
      </c>
      <c r="F2754" s="191">
        <v>0</v>
      </c>
    </row>
    <row r="2755" spans="3:6">
      <c r="C2755" s="213" t="s">
        <v>1786</v>
      </c>
      <c r="D2755" s="191">
        <v>4718384</v>
      </c>
      <c r="E2755" s="191">
        <v>2718384</v>
      </c>
      <c r="F2755" s="191">
        <v>0</v>
      </c>
    </row>
    <row r="2756" spans="3:6">
      <c r="C2756" s="212" t="s">
        <v>3929</v>
      </c>
      <c r="D2756" s="191">
        <v>33693024</v>
      </c>
      <c r="E2756" s="191">
        <v>29528896</v>
      </c>
      <c r="F2756" s="191">
        <v>29507813.399999999</v>
      </c>
    </row>
    <row r="2757" spans="3:6">
      <c r="C2757" s="213" t="s">
        <v>2650</v>
      </c>
      <c r="D2757" s="191">
        <v>33693024</v>
      </c>
      <c r="E2757" s="191">
        <v>29528896</v>
      </c>
      <c r="F2757" s="191">
        <v>29507813.399999999</v>
      </c>
    </row>
    <row r="2758" spans="3:6">
      <c r="C2758" s="212" t="s">
        <v>3928</v>
      </c>
      <c r="D2758" s="191">
        <v>11087637</v>
      </c>
      <c r="E2758" s="191">
        <v>0</v>
      </c>
      <c r="F2758" s="191">
        <v>0</v>
      </c>
    </row>
    <row r="2759" spans="3:6">
      <c r="C2759" s="213" t="s">
        <v>1787</v>
      </c>
      <c r="D2759" s="191">
        <v>11087637</v>
      </c>
      <c r="E2759" s="191">
        <v>0</v>
      </c>
      <c r="F2759" s="191">
        <v>0</v>
      </c>
    </row>
    <row r="2760" spans="3:6">
      <c r="C2760" s="212" t="s">
        <v>3927</v>
      </c>
      <c r="D2760" s="191">
        <v>2210394</v>
      </c>
      <c r="E2760" s="191">
        <v>0</v>
      </c>
      <c r="F2760" s="191">
        <v>0</v>
      </c>
    </row>
    <row r="2761" spans="3:6">
      <c r="C2761" s="213" t="s">
        <v>3000</v>
      </c>
      <c r="D2761" s="191">
        <v>2210394</v>
      </c>
      <c r="E2761" s="191">
        <v>0</v>
      </c>
      <c r="F2761" s="191">
        <v>0</v>
      </c>
    </row>
    <row r="2762" spans="3:6">
      <c r="C2762" s="212" t="s">
        <v>500</v>
      </c>
      <c r="D2762" s="191">
        <v>241916640</v>
      </c>
      <c r="E2762" s="191">
        <v>222396755.93000001</v>
      </c>
      <c r="F2762" s="191">
        <v>221896598.39999998</v>
      </c>
    </row>
    <row r="2763" spans="3:6">
      <c r="C2763" s="213" t="s">
        <v>846</v>
      </c>
      <c r="D2763" s="191">
        <v>241916640</v>
      </c>
      <c r="E2763" s="191">
        <v>222396755.93000001</v>
      </c>
      <c r="F2763" s="191">
        <v>221896598.39999998</v>
      </c>
    </row>
    <row r="2764" spans="3:6">
      <c r="C2764" s="212" t="s">
        <v>1788</v>
      </c>
      <c r="D2764" s="191">
        <v>21509631</v>
      </c>
      <c r="E2764" s="191">
        <v>4787993</v>
      </c>
      <c r="F2764" s="191">
        <v>4787992.08</v>
      </c>
    </row>
    <row r="2765" spans="3:6">
      <c r="C2765" s="213" t="s">
        <v>1789</v>
      </c>
      <c r="D2765" s="191">
        <v>21509631</v>
      </c>
      <c r="E2765" s="191">
        <v>4787993</v>
      </c>
      <c r="F2765" s="191">
        <v>4787992.08</v>
      </c>
    </row>
    <row r="2766" spans="3:6">
      <c r="C2766" s="212" t="s">
        <v>1790</v>
      </c>
      <c r="D2766" s="191">
        <v>4718384</v>
      </c>
      <c r="E2766" s="191">
        <v>1087476.5</v>
      </c>
      <c r="F2766" s="191">
        <v>1087475.1599999999</v>
      </c>
    </row>
    <row r="2767" spans="3:6">
      <c r="C2767" s="213" t="s">
        <v>1791</v>
      </c>
      <c r="D2767" s="191">
        <v>4718384</v>
      </c>
      <c r="E2767" s="191">
        <v>1087476.5</v>
      </c>
      <c r="F2767" s="191">
        <v>1087475.1599999999</v>
      </c>
    </row>
    <row r="2768" spans="3:6">
      <c r="C2768" s="212" t="s">
        <v>3926</v>
      </c>
      <c r="D2768" s="191">
        <v>32064029</v>
      </c>
      <c r="E2768" s="191">
        <v>60140755.780000001</v>
      </c>
      <c r="F2768" s="191">
        <v>60140754.009999998</v>
      </c>
    </row>
    <row r="2769" spans="3:6">
      <c r="C2769" s="213" t="s">
        <v>4207</v>
      </c>
      <c r="D2769" s="191">
        <v>32064029</v>
      </c>
      <c r="E2769" s="191">
        <v>60140755.780000001</v>
      </c>
      <c r="F2769" s="191">
        <v>60140754.009999998</v>
      </c>
    </row>
    <row r="2770" spans="3:6">
      <c r="C2770" s="212" t="s">
        <v>3925</v>
      </c>
      <c r="D2770" s="191">
        <v>4718384</v>
      </c>
      <c r="E2770" s="191">
        <v>1087476</v>
      </c>
      <c r="F2770" s="191">
        <v>1087475.1599999999</v>
      </c>
    </row>
    <row r="2771" spans="3:6">
      <c r="C2771" s="213" t="s">
        <v>1792</v>
      </c>
      <c r="D2771" s="191">
        <v>4718384</v>
      </c>
      <c r="E2771" s="191">
        <v>1087476</v>
      </c>
      <c r="F2771" s="191">
        <v>1087475.1599999999</v>
      </c>
    </row>
    <row r="2772" spans="3:6">
      <c r="C2772" s="212" t="s">
        <v>501</v>
      </c>
      <c r="D2772" s="191">
        <v>138822901</v>
      </c>
      <c r="E2772" s="191">
        <v>129025810.77</v>
      </c>
      <c r="F2772" s="191">
        <v>95156034</v>
      </c>
    </row>
    <row r="2773" spans="3:6">
      <c r="C2773" s="213" t="s">
        <v>847</v>
      </c>
      <c r="D2773" s="191">
        <v>138822901</v>
      </c>
      <c r="E2773" s="191">
        <v>129025810.77</v>
      </c>
      <c r="F2773" s="191">
        <v>95156034</v>
      </c>
    </row>
    <row r="2774" spans="3:6">
      <c r="C2774" s="212" t="s">
        <v>3924</v>
      </c>
      <c r="D2774" s="191">
        <v>12351763</v>
      </c>
      <c r="E2774" s="191">
        <v>2789462.18</v>
      </c>
      <c r="F2774" s="191">
        <v>2789460.63</v>
      </c>
    </row>
    <row r="2775" spans="3:6">
      <c r="C2775" s="213" t="s">
        <v>1793</v>
      </c>
      <c r="D2775" s="191">
        <v>12351763</v>
      </c>
      <c r="E2775" s="191">
        <v>2789462.18</v>
      </c>
      <c r="F2775" s="191">
        <v>2789460.63</v>
      </c>
    </row>
    <row r="2776" spans="3:6">
      <c r="C2776" s="212" t="s">
        <v>502</v>
      </c>
      <c r="D2776" s="191">
        <v>48368948</v>
      </c>
      <c r="E2776" s="191">
        <v>46898766.590000004</v>
      </c>
      <c r="F2776" s="191">
        <v>46898765.590000004</v>
      </c>
    </row>
    <row r="2777" spans="3:6">
      <c r="C2777" s="213" t="s">
        <v>848</v>
      </c>
      <c r="D2777" s="191">
        <v>48368948</v>
      </c>
      <c r="E2777" s="191">
        <v>46898766.590000004</v>
      </c>
      <c r="F2777" s="191">
        <v>46898765.590000004</v>
      </c>
    </row>
    <row r="2778" spans="3:6">
      <c r="C2778" s="212" t="s">
        <v>3923</v>
      </c>
      <c r="D2778" s="191">
        <v>12351763</v>
      </c>
      <c r="E2778" s="191">
        <v>2789462.18</v>
      </c>
      <c r="F2778" s="191">
        <v>2789460.64</v>
      </c>
    </row>
    <row r="2779" spans="3:6">
      <c r="C2779" s="213" t="s">
        <v>1794</v>
      </c>
      <c r="D2779" s="191">
        <v>12351763</v>
      </c>
      <c r="E2779" s="191">
        <v>2789462.18</v>
      </c>
      <c r="F2779" s="191">
        <v>2789460.64</v>
      </c>
    </row>
    <row r="2780" spans="3:6">
      <c r="C2780" s="212" t="s">
        <v>503</v>
      </c>
      <c r="D2780" s="191">
        <v>29766749</v>
      </c>
      <c r="E2780" s="191">
        <v>149043911.16</v>
      </c>
      <c r="F2780" s="191">
        <v>129492561.69</v>
      </c>
    </row>
    <row r="2781" spans="3:6">
      <c r="C2781" s="213" t="s">
        <v>849</v>
      </c>
      <c r="D2781" s="191">
        <v>29766749</v>
      </c>
      <c r="E2781" s="191">
        <v>149043911.16</v>
      </c>
      <c r="F2781" s="191">
        <v>129492561.69</v>
      </c>
    </row>
    <row r="2782" spans="3:6">
      <c r="C2782" s="212" t="s">
        <v>1795</v>
      </c>
      <c r="D2782" s="191">
        <v>6659723</v>
      </c>
      <c r="E2782" s="191">
        <v>1477818.4</v>
      </c>
      <c r="F2782" s="191">
        <v>1477816.48</v>
      </c>
    </row>
    <row r="2783" spans="3:6">
      <c r="C2783" s="213" t="s">
        <v>1796</v>
      </c>
      <c r="D2783" s="191">
        <v>6659723</v>
      </c>
      <c r="E2783" s="191">
        <v>1477818.4</v>
      </c>
      <c r="F2783" s="191">
        <v>1477816.48</v>
      </c>
    </row>
    <row r="2784" spans="3:6">
      <c r="C2784" s="212" t="s">
        <v>2651</v>
      </c>
      <c r="D2784" s="191">
        <v>83777259</v>
      </c>
      <c r="E2784" s="191">
        <v>73691986</v>
      </c>
      <c r="F2784" s="191">
        <v>73164534.479999989</v>
      </c>
    </row>
    <row r="2785" spans="3:6">
      <c r="C2785" s="213" t="s">
        <v>2652</v>
      </c>
      <c r="D2785" s="191">
        <v>83777259</v>
      </c>
      <c r="E2785" s="191">
        <v>73691986</v>
      </c>
      <c r="F2785" s="191">
        <v>73164534.479999989</v>
      </c>
    </row>
    <row r="2786" spans="3:6">
      <c r="C2786" s="212" t="s">
        <v>504</v>
      </c>
      <c r="D2786" s="191">
        <v>1353993</v>
      </c>
      <c r="E2786" s="191">
        <v>32683799.739999998</v>
      </c>
      <c r="F2786" s="191">
        <v>24372448.350000001</v>
      </c>
    </row>
    <row r="2787" spans="3:6">
      <c r="C2787" s="213" t="s">
        <v>850</v>
      </c>
      <c r="D2787" s="191">
        <v>1353993</v>
      </c>
      <c r="E2787" s="191">
        <v>32683799.739999998</v>
      </c>
      <c r="F2787" s="191">
        <v>24372448.350000001</v>
      </c>
    </row>
    <row r="2788" spans="3:6">
      <c r="C2788" s="212" t="s">
        <v>977</v>
      </c>
      <c r="D2788" s="191">
        <v>1634443</v>
      </c>
      <c r="E2788" s="191">
        <v>0</v>
      </c>
      <c r="F2788" s="191">
        <v>0</v>
      </c>
    </row>
    <row r="2789" spans="3:6">
      <c r="C2789" s="213" t="s">
        <v>978</v>
      </c>
      <c r="D2789" s="191">
        <v>1634443</v>
      </c>
      <c r="E2789" s="191">
        <v>0</v>
      </c>
      <c r="F2789" s="191">
        <v>0</v>
      </c>
    </row>
    <row r="2790" spans="3:6">
      <c r="C2790" s="212" t="s">
        <v>505</v>
      </c>
      <c r="D2790" s="191">
        <v>256993362</v>
      </c>
      <c r="E2790" s="191">
        <v>349576574</v>
      </c>
      <c r="F2790" s="191">
        <v>210817335.63</v>
      </c>
    </row>
    <row r="2791" spans="3:6">
      <c r="C2791" s="213" t="s">
        <v>851</v>
      </c>
      <c r="D2791" s="191">
        <v>256993362</v>
      </c>
      <c r="E2791" s="191">
        <v>349576574</v>
      </c>
      <c r="F2791" s="191">
        <v>210817335.63</v>
      </c>
    </row>
    <row r="2792" spans="3:6">
      <c r="C2792" s="212" t="s">
        <v>1092</v>
      </c>
      <c r="D2792" s="191">
        <v>56994132</v>
      </c>
      <c r="E2792" s="191">
        <v>91994132.129999995</v>
      </c>
      <c r="F2792" s="191">
        <v>91994131.870000005</v>
      </c>
    </row>
    <row r="2793" spans="3:6">
      <c r="C2793" s="213" t="s">
        <v>1093</v>
      </c>
      <c r="D2793" s="191">
        <v>56994132</v>
      </c>
      <c r="E2793" s="191">
        <v>91994132.129999995</v>
      </c>
      <c r="F2793" s="191">
        <v>91994131.870000005</v>
      </c>
    </row>
    <row r="2794" spans="3:6">
      <c r="C2794" s="212" t="s">
        <v>3001</v>
      </c>
      <c r="D2794" s="191">
        <v>200615327</v>
      </c>
      <c r="E2794" s="191">
        <v>304214807</v>
      </c>
      <c r="F2794" s="191">
        <v>236582777.38</v>
      </c>
    </row>
    <row r="2795" spans="3:6">
      <c r="C2795" s="213" t="s">
        <v>851</v>
      </c>
      <c r="D2795" s="191">
        <v>200615327</v>
      </c>
      <c r="E2795" s="191">
        <v>304214807</v>
      </c>
      <c r="F2795" s="191">
        <v>236582777.38</v>
      </c>
    </row>
    <row r="2796" spans="3:6">
      <c r="C2796" s="212" t="s">
        <v>3260</v>
      </c>
      <c r="D2796" s="191">
        <v>0</v>
      </c>
      <c r="E2796" s="191">
        <v>139146675.86000001</v>
      </c>
      <c r="F2796" s="191">
        <v>139146675.47</v>
      </c>
    </row>
    <row r="2797" spans="3:6">
      <c r="C2797" s="213" t="s">
        <v>3259</v>
      </c>
      <c r="D2797" s="191">
        <v>0</v>
      </c>
      <c r="E2797" s="191">
        <v>139146675.86000001</v>
      </c>
      <c r="F2797" s="191">
        <v>139146675.47</v>
      </c>
    </row>
    <row r="2798" spans="3:6">
      <c r="C2798" s="212" t="s">
        <v>3423</v>
      </c>
      <c r="D2798" s="191">
        <v>0</v>
      </c>
      <c r="E2798" s="191">
        <v>0</v>
      </c>
      <c r="F2798" s="191">
        <v>0</v>
      </c>
    </row>
    <row r="2799" spans="3:6">
      <c r="C2799" s="213" t="s">
        <v>3422</v>
      </c>
      <c r="D2799" s="191">
        <v>0</v>
      </c>
      <c r="E2799" s="191">
        <v>0</v>
      </c>
      <c r="F2799" s="191">
        <v>0</v>
      </c>
    </row>
    <row r="2800" spans="3:6">
      <c r="C2800" s="212" t="s">
        <v>3421</v>
      </c>
      <c r="D2800" s="191">
        <v>0</v>
      </c>
      <c r="E2800" s="191">
        <v>0</v>
      </c>
      <c r="F2800" s="191">
        <v>0</v>
      </c>
    </row>
    <row r="2801" spans="3:6">
      <c r="C2801" s="213" t="s">
        <v>3420</v>
      </c>
      <c r="D2801" s="191">
        <v>0</v>
      </c>
      <c r="E2801" s="191">
        <v>0</v>
      </c>
      <c r="F2801" s="191">
        <v>0</v>
      </c>
    </row>
    <row r="2802" spans="3:6">
      <c r="C2802" s="211" t="s">
        <v>282</v>
      </c>
      <c r="D2802" s="199">
        <v>221435530</v>
      </c>
      <c r="E2802" s="199">
        <v>162718205.19999999</v>
      </c>
      <c r="F2802" s="199">
        <v>65053273.049999997</v>
      </c>
    </row>
    <row r="2803" spans="3:6">
      <c r="C2803" s="212" t="s">
        <v>1362</v>
      </c>
      <c r="D2803" s="191">
        <v>146000000</v>
      </c>
      <c r="E2803" s="191">
        <v>113392426.17</v>
      </c>
      <c r="F2803" s="191">
        <v>47930033.159999996</v>
      </c>
    </row>
    <row r="2804" spans="3:6">
      <c r="C2804" s="213" t="s">
        <v>1363</v>
      </c>
      <c r="D2804" s="191">
        <v>146000000</v>
      </c>
      <c r="E2804" s="191">
        <v>113392426.17</v>
      </c>
      <c r="F2804" s="191">
        <v>47930033.159999996</v>
      </c>
    </row>
    <row r="2805" spans="3:6">
      <c r="C2805" s="212" t="s">
        <v>3922</v>
      </c>
      <c r="D2805" s="191">
        <v>28968834</v>
      </c>
      <c r="E2805" s="191">
        <v>0</v>
      </c>
      <c r="F2805" s="191">
        <v>0</v>
      </c>
    </row>
    <row r="2806" spans="3:6">
      <c r="C2806" s="213" t="s">
        <v>2528</v>
      </c>
      <c r="D2806" s="191">
        <v>28968834</v>
      </c>
      <c r="E2806" s="191">
        <v>0</v>
      </c>
      <c r="F2806" s="191">
        <v>0</v>
      </c>
    </row>
    <row r="2807" spans="3:6">
      <c r="C2807" s="212" t="s">
        <v>3921</v>
      </c>
      <c r="D2807" s="191">
        <v>30295751</v>
      </c>
      <c r="E2807" s="191">
        <v>0</v>
      </c>
      <c r="F2807" s="191">
        <v>0</v>
      </c>
    </row>
    <row r="2808" spans="3:6">
      <c r="C2808" s="213" t="s">
        <v>2527</v>
      </c>
      <c r="D2808" s="191">
        <v>30295751</v>
      </c>
      <c r="E2808" s="191">
        <v>0</v>
      </c>
      <c r="F2808" s="191">
        <v>0</v>
      </c>
    </row>
    <row r="2809" spans="3:6">
      <c r="C2809" s="212" t="s">
        <v>3920</v>
      </c>
      <c r="D2809" s="191">
        <v>16170945</v>
      </c>
      <c r="E2809" s="191">
        <v>16625779.029999999</v>
      </c>
      <c r="F2809" s="191">
        <v>2542258.08</v>
      </c>
    </row>
    <row r="2810" spans="3:6">
      <c r="C2810" s="213" t="s">
        <v>2545</v>
      </c>
      <c r="D2810" s="191">
        <v>16170945</v>
      </c>
      <c r="E2810" s="191">
        <v>16625779.029999999</v>
      </c>
      <c r="F2810" s="191">
        <v>2542258.08</v>
      </c>
    </row>
    <row r="2811" spans="3:6">
      <c r="C2811" s="212" t="s">
        <v>3178</v>
      </c>
      <c r="D2811" s="191">
        <v>0</v>
      </c>
      <c r="E2811" s="191">
        <v>32700000</v>
      </c>
      <c r="F2811" s="191">
        <v>14580981.810000001</v>
      </c>
    </row>
    <row r="2812" spans="3:6">
      <c r="C2812" s="213" t="s">
        <v>3179</v>
      </c>
      <c r="D2812" s="191">
        <v>0</v>
      </c>
      <c r="E2812" s="191">
        <v>32700000</v>
      </c>
      <c r="F2812" s="191">
        <v>14580981.810000001</v>
      </c>
    </row>
    <row r="2813" spans="3:6">
      <c r="C2813" s="210" t="s">
        <v>506</v>
      </c>
      <c r="D2813" s="191">
        <v>758300741</v>
      </c>
      <c r="E2813" s="191">
        <v>772119971.54000008</v>
      </c>
      <c r="F2813" s="191">
        <v>598612192.34000003</v>
      </c>
    </row>
    <row r="2814" spans="3:6">
      <c r="C2814" s="211" t="s">
        <v>280</v>
      </c>
      <c r="D2814" s="199">
        <v>450468358</v>
      </c>
      <c r="E2814" s="199">
        <v>423037594.39000005</v>
      </c>
      <c r="F2814" s="199">
        <v>373769773.76000005</v>
      </c>
    </row>
    <row r="2815" spans="3:6">
      <c r="C2815" s="212" t="s">
        <v>3669</v>
      </c>
      <c r="D2815" s="191">
        <v>0</v>
      </c>
      <c r="E2815" s="191">
        <v>46991489.960000001</v>
      </c>
      <c r="F2815" s="191">
        <v>46991489.950000003</v>
      </c>
    </row>
    <row r="2816" spans="3:6">
      <c r="C2816" s="213" t="s">
        <v>3668</v>
      </c>
      <c r="D2816" s="191">
        <v>0</v>
      </c>
      <c r="E2816" s="191">
        <v>46991489.960000001</v>
      </c>
      <c r="F2816" s="191">
        <v>46991489.950000003</v>
      </c>
    </row>
    <row r="2817" spans="3:6">
      <c r="C2817" s="212" t="s">
        <v>507</v>
      </c>
      <c r="D2817" s="191">
        <v>0</v>
      </c>
      <c r="E2817" s="191">
        <v>112641388</v>
      </c>
      <c r="F2817" s="191">
        <v>112641387.97</v>
      </c>
    </row>
    <row r="2818" spans="3:6">
      <c r="C2818" s="213" t="s">
        <v>852</v>
      </c>
      <c r="D2818" s="191">
        <v>0</v>
      </c>
      <c r="E2818" s="191">
        <v>112641388</v>
      </c>
      <c r="F2818" s="191">
        <v>112641387.97</v>
      </c>
    </row>
    <row r="2819" spans="3:6">
      <c r="C2819" s="212" t="s">
        <v>3919</v>
      </c>
      <c r="D2819" s="191">
        <v>4768626</v>
      </c>
      <c r="E2819" s="191">
        <v>2001021.55</v>
      </c>
      <c r="F2819" s="191">
        <v>1081517.04</v>
      </c>
    </row>
    <row r="2820" spans="3:6">
      <c r="C2820" s="213" t="s">
        <v>3180</v>
      </c>
      <c r="D2820" s="191">
        <v>0</v>
      </c>
      <c r="E2820" s="191">
        <v>919502.55</v>
      </c>
      <c r="F2820" s="191">
        <v>0</v>
      </c>
    </row>
    <row r="2821" spans="3:6">
      <c r="C2821" s="213" t="s">
        <v>2258</v>
      </c>
      <c r="D2821" s="191">
        <v>4768626</v>
      </c>
      <c r="E2821" s="191">
        <v>1081519</v>
      </c>
      <c r="F2821" s="191">
        <v>1081517.04</v>
      </c>
    </row>
    <row r="2822" spans="3:6">
      <c r="C2822" s="212" t="s">
        <v>2259</v>
      </c>
      <c r="D2822" s="191">
        <v>4768626</v>
      </c>
      <c r="E2822" s="191">
        <v>1081518.03</v>
      </c>
      <c r="F2822" s="191">
        <v>1081517.03</v>
      </c>
    </row>
    <row r="2823" spans="3:6">
      <c r="C2823" s="213" t="s">
        <v>2260</v>
      </c>
      <c r="D2823" s="191">
        <v>4768626</v>
      </c>
      <c r="E2823" s="191">
        <v>1081518.03</v>
      </c>
      <c r="F2823" s="191">
        <v>1081517.03</v>
      </c>
    </row>
    <row r="2824" spans="3:6">
      <c r="C2824" s="212" t="s">
        <v>2261</v>
      </c>
      <c r="D2824" s="191">
        <v>4768626</v>
      </c>
      <c r="E2824" s="191">
        <v>1</v>
      </c>
      <c r="F2824" s="191">
        <v>0</v>
      </c>
    </row>
    <row r="2825" spans="3:6">
      <c r="C2825" s="213" t="s">
        <v>2262</v>
      </c>
      <c r="D2825" s="191">
        <v>4768626</v>
      </c>
      <c r="E2825" s="191">
        <v>1</v>
      </c>
      <c r="F2825" s="191">
        <v>0</v>
      </c>
    </row>
    <row r="2826" spans="3:6">
      <c r="C2826" s="212" t="s">
        <v>2263</v>
      </c>
      <c r="D2826" s="191">
        <v>11208701</v>
      </c>
      <c r="E2826" s="191">
        <v>1</v>
      </c>
      <c r="F2826" s="191">
        <v>0</v>
      </c>
    </row>
    <row r="2827" spans="3:6">
      <c r="C2827" s="213" t="s">
        <v>2264</v>
      </c>
      <c r="D2827" s="191">
        <v>11208701</v>
      </c>
      <c r="E2827" s="191">
        <v>1</v>
      </c>
      <c r="F2827" s="191">
        <v>0</v>
      </c>
    </row>
    <row r="2828" spans="3:6">
      <c r="C2828" s="212" t="s">
        <v>2265</v>
      </c>
      <c r="D2828" s="191">
        <v>6731551</v>
      </c>
      <c r="E2828" s="191">
        <v>1</v>
      </c>
      <c r="F2828" s="191">
        <v>0</v>
      </c>
    </row>
    <row r="2829" spans="3:6">
      <c r="C2829" s="213" t="s">
        <v>2266</v>
      </c>
      <c r="D2829" s="191">
        <v>6731551</v>
      </c>
      <c r="E2829" s="191">
        <v>1</v>
      </c>
      <c r="F2829" s="191">
        <v>0</v>
      </c>
    </row>
    <row r="2830" spans="3:6">
      <c r="C2830" s="212" t="s">
        <v>2267</v>
      </c>
      <c r="D2830" s="191">
        <v>6731551</v>
      </c>
      <c r="E2830" s="191">
        <v>1</v>
      </c>
      <c r="F2830" s="191">
        <v>0</v>
      </c>
    </row>
    <row r="2831" spans="3:6">
      <c r="C2831" s="213" t="s">
        <v>2268</v>
      </c>
      <c r="D2831" s="191">
        <v>6731551</v>
      </c>
      <c r="E2831" s="191">
        <v>1</v>
      </c>
      <c r="F2831" s="191">
        <v>0</v>
      </c>
    </row>
    <row r="2832" spans="3:6">
      <c r="C2832" s="212" t="s">
        <v>2269</v>
      </c>
      <c r="D2832" s="191">
        <v>6731551</v>
      </c>
      <c r="E2832" s="191">
        <v>1</v>
      </c>
      <c r="F2832" s="191">
        <v>0</v>
      </c>
    </row>
    <row r="2833" spans="3:6">
      <c r="C2833" s="213" t="s">
        <v>2270</v>
      </c>
      <c r="D2833" s="191">
        <v>6731551</v>
      </c>
      <c r="E2833" s="191">
        <v>1</v>
      </c>
      <c r="F2833" s="191">
        <v>0</v>
      </c>
    </row>
    <row r="2834" spans="3:6">
      <c r="C2834" s="212" t="s">
        <v>2271</v>
      </c>
      <c r="D2834" s="191">
        <v>4768626</v>
      </c>
      <c r="E2834" s="191">
        <v>1072941</v>
      </c>
      <c r="F2834" s="191">
        <v>1072939.8400000001</v>
      </c>
    </row>
    <row r="2835" spans="3:6">
      <c r="C2835" s="213" t="s">
        <v>2272</v>
      </c>
      <c r="D2835" s="191">
        <v>4768626</v>
      </c>
      <c r="E2835" s="191">
        <v>1072941</v>
      </c>
      <c r="F2835" s="191">
        <v>1072939.8400000001</v>
      </c>
    </row>
    <row r="2836" spans="3:6">
      <c r="C2836" s="212" t="s">
        <v>2273</v>
      </c>
      <c r="D2836" s="191">
        <v>6731551</v>
      </c>
      <c r="E2836" s="191">
        <v>1514599</v>
      </c>
      <c r="F2836" s="191">
        <v>1514597.78</v>
      </c>
    </row>
    <row r="2837" spans="3:6">
      <c r="C2837" s="213" t="s">
        <v>2274</v>
      </c>
      <c r="D2837" s="191">
        <v>6731551</v>
      </c>
      <c r="E2837" s="191">
        <v>1514599</v>
      </c>
      <c r="F2837" s="191">
        <v>1514597.78</v>
      </c>
    </row>
    <row r="2838" spans="3:6">
      <c r="C2838" s="212" t="s">
        <v>2275</v>
      </c>
      <c r="D2838" s="191">
        <v>6731551</v>
      </c>
      <c r="E2838" s="191">
        <v>1514599</v>
      </c>
      <c r="F2838" s="191">
        <v>1514597.78</v>
      </c>
    </row>
    <row r="2839" spans="3:6">
      <c r="C2839" s="213" t="s">
        <v>2276</v>
      </c>
      <c r="D2839" s="191">
        <v>6731551</v>
      </c>
      <c r="E2839" s="191">
        <v>1514599</v>
      </c>
      <c r="F2839" s="191">
        <v>1514597.78</v>
      </c>
    </row>
    <row r="2840" spans="3:6">
      <c r="C2840" s="212" t="s">
        <v>2277</v>
      </c>
      <c r="D2840" s="191">
        <v>6731551</v>
      </c>
      <c r="E2840" s="191">
        <v>1514599</v>
      </c>
      <c r="F2840" s="191">
        <v>1514597.78</v>
      </c>
    </row>
    <row r="2841" spans="3:6">
      <c r="C2841" s="213" t="s">
        <v>2278</v>
      </c>
      <c r="D2841" s="191">
        <v>6731551</v>
      </c>
      <c r="E2841" s="191">
        <v>1514599</v>
      </c>
      <c r="F2841" s="191">
        <v>1514597.78</v>
      </c>
    </row>
    <row r="2842" spans="3:6">
      <c r="C2842" s="212" t="s">
        <v>2279</v>
      </c>
      <c r="D2842" s="191">
        <v>4768626</v>
      </c>
      <c r="E2842" s="191">
        <v>1072939.8400000001</v>
      </c>
      <c r="F2842" s="191">
        <v>1072939.8400000001</v>
      </c>
    </row>
    <row r="2843" spans="3:6">
      <c r="C2843" s="213" t="s">
        <v>2280</v>
      </c>
      <c r="D2843" s="191">
        <v>4768626</v>
      </c>
      <c r="E2843" s="191">
        <v>1072939.8400000001</v>
      </c>
      <c r="F2843" s="191">
        <v>1072939.8400000001</v>
      </c>
    </row>
    <row r="2844" spans="3:6">
      <c r="C2844" s="212" t="s">
        <v>2281</v>
      </c>
      <c r="D2844" s="191">
        <v>6731551</v>
      </c>
      <c r="E2844" s="191">
        <v>6731551</v>
      </c>
      <c r="F2844" s="191">
        <v>1514597.79</v>
      </c>
    </row>
    <row r="2845" spans="3:6">
      <c r="C2845" s="213" t="s">
        <v>2282</v>
      </c>
      <c r="D2845" s="191">
        <v>6731551</v>
      </c>
      <c r="E2845" s="191">
        <v>6731551</v>
      </c>
      <c r="F2845" s="191">
        <v>1514597.79</v>
      </c>
    </row>
    <row r="2846" spans="3:6">
      <c r="C2846" s="212" t="s">
        <v>2283</v>
      </c>
      <c r="D2846" s="191">
        <v>4768626</v>
      </c>
      <c r="E2846" s="191">
        <v>1</v>
      </c>
      <c r="F2846" s="191">
        <v>0</v>
      </c>
    </row>
    <row r="2847" spans="3:6">
      <c r="C2847" s="213" t="s">
        <v>2284</v>
      </c>
      <c r="D2847" s="191">
        <v>4768626</v>
      </c>
      <c r="E2847" s="191">
        <v>1</v>
      </c>
      <c r="F2847" s="191">
        <v>0</v>
      </c>
    </row>
    <row r="2848" spans="3:6">
      <c r="C2848" s="212" t="s">
        <v>2285</v>
      </c>
      <c r="D2848" s="191">
        <v>11208701</v>
      </c>
      <c r="E2848" s="191">
        <v>1</v>
      </c>
      <c r="F2848" s="191">
        <v>0</v>
      </c>
    </row>
    <row r="2849" spans="3:6">
      <c r="C2849" s="213" t="s">
        <v>2286</v>
      </c>
      <c r="D2849" s="191">
        <v>11208701</v>
      </c>
      <c r="E2849" s="191">
        <v>1</v>
      </c>
      <c r="F2849" s="191">
        <v>0</v>
      </c>
    </row>
    <row r="2850" spans="3:6">
      <c r="C2850" s="212" t="s">
        <v>2287</v>
      </c>
      <c r="D2850" s="191">
        <v>6567165</v>
      </c>
      <c r="E2850" s="191">
        <v>1</v>
      </c>
      <c r="F2850" s="191">
        <v>0</v>
      </c>
    </row>
    <row r="2851" spans="3:6">
      <c r="C2851" s="213" t="s">
        <v>2288</v>
      </c>
      <c r="D2851" s="191">
        <v>6567165</v>
      </c>
      <c r="E2851" s="191">
        <v>1</v>
      </c>
      <c r="F2851" s="191">
        <v>0</v>
      </c>
    </row>
    <row r="2852" spans="3:6">
      <c r="C2852" s="212" t="s">
        <v>3918</v>
      </c>
      <c r="D2852" s="191">
        <v>6731551</v>
      </c>
      <c r="E2852" s="191">
        <v>1</v>
      </c>
      <c r="F2852" s="191">
        <v>0</v>
      </c>
    </row>
    <row r="2853" spans="3:6">
      <c r="C2853" s="213" t="s">
        <v>2289</v>
      </c>
      <c r="D2853" s="191">
        <v>6731551</v>
      </c>
      <c r="E2853" s="191">
        <v>1</v>
      </c>
      <c r="F2853" s="191">
        <v>0</v>
      </c>
    </row>
    <row r="2854" spans="3:6">
      <c r="C2854" s="212" t="s">
        <v>2773</v>
      </c>
      <c r="D2854" s="191">
        <v>21794361</v>
      </c>
      <c r="E2854" s="191">
        <v>6538308</v>
      </c>
      <c r="F2854" s="191">
        <v>6514618</v>
      </c>
    </row>
    <row r="2855" spans="3:6">
      <c r="C2855" s="213" t="s">
        <v>2774</v>
      </c>
      <c r="D2855" s="191">
        <v>21794361</v>
      </c>
      <c r="E2855" s="191">
        <v>6538308</v>
      </c>
      <c r="F2855" s="191">
        <v>6514618</v>
      </c>
    </row>
    <row r="2856" spans="3:6">
      <c r="C2856" s="212" t="s">
        <v>3002</v>
      </c>
      <c r="D2856" s="191">
        <v>53450831</v>
      </c>
      <c r="E2856" s="191">
        <v>22308682</v>
      </c>
      <c r="F2856" s="191">
        <v>22308663.359999999</v>
      </c>
    </row>
    <row r="2857" spans="3:6">
      <c r="C2857" s="213" t="s">
        <v>3003</v>
      </c>
      <c r="D2857" s="191">
        <v>53450831</v>
      </c>
      <c r="E2857" s="191">
        <v>22308682</v>
      </c>
      <c r="F2857" s="191">
        <v>22308663.359999999</v>
      </c>
    </row>
    <row r="2858" spans="3:6">
      <c r="C2858" s="212" t="s">
        <v>508</v>
      </c>
      <c r="D2858" s="191">
        <v>2868620</v>
      </c>
      <c r="E2858" s="191">
        <v>2868620</v>
      </c>
      <c r="F2858" s="191">
        <v>2677332.29</v>
      </c>
    </row>
    <row r="2859" spans="3:6">
      <c r="C2859" s="213" t="s">
        <v>853</v>
      </c>
      <c r="D2859" s="191">
        <v>2868620</v>
      </c>
      <c r="E2859" s="191">
        <v>2868620</v>
      </c>
      <c r="F2859" s="191">
        <v>2677332.29</v>
      </c>
    </row>
    <row r="2860" spans="3:6">
      <c r="C2860" s="212" t="s">
        <v>2290</v>
      </c>
      <c r="D2860" s="191">
        <v>6731551</v>
      </c>
      <c r="E2860" s="191">
        <v>1</v>
      </c>
      <c r="F2860" s="191">
        <v>0</v>
      </c>
    </row>
    <row r="2861" spans="3:6">
      <c r="C2861" s="213" t="s">
        <v>2291</v>
      </c>
      <c r="D2861" s="191">
        <v>6731551</v>
      </c>
      <c r="E2861" s="191">
        <v>1</v>
      </c>
      <c r="F2861" s="191">
        <v>0</v>
      </c>
    </row>
    <row r="2862" spans="3:6">
      <c r="C2862" s="212" t="s">
        <v>2292</v>
      </c>
      <c r="D2862" s="191">
        <v>11208701</v>
      </c>
      <c r="E2862" s="191">
        <v>0.27</v>
      </c>
      <c r="F2862" s="191">
        <v>0</v>
      </c>
    </row>
    <row r="2863" spans="3:6">
      <c r="C2863" s="213" t="s">
        <v>2293</v>
      </c>
      <c r="D2863" s="191">
        <v>11208701</v>
      </c>
      <c r="E2863" s="191">
        <v>0.27</v>
      </c>
      <c r="F2863" s="191">
        <v>0</v>
      </c>
    </row>
    <row r="2864" spans="3:6">
      <c r="C2864" s="212" t="s">
        <v>2653</v>
      </c>
      <c r="D2864" s="191">
        <v>37280773</v>
      </c>
      <c r="E2864" s="191">
        <v>34412642.57</v>
      </c>
      <c r="F2864" s="191">
        <v>34412642.57</v>
      </c>
    </row>
    <row r="2865" spans="3:6">
      <c r="C2865" s="213" t="s">
        <v>2654</v>
      </c>
      <c r="D2865" s="191">
        <v>37280773</v>
      </c>
      <c r="E2865" s="191">
        <v>34412642.57</v>
      </c>
      <c r="F2865" s="191">
        <v>34412642.57</v>
      </c>
    </row>
    <row r="2866" spans="3:6">
      <c r="C2866" s="212" t="s">
        <v>3917</v>
      </c>
      <c r="D2866" s="191">
        <v>0</v>
      </c>
      <c r="E2866" s="191">
        <v>0</v>
      </c>
      <c r="F2866" s="191">
        <v>0</v>
      </c>
    </row>
    <row r="2867" spans="3:6">
      <c r="C2867" s="213" t="s">
        <v>3419</v>
      </c>
      <c r="D2867" s="191">
        <v>0</v>
      </c>
      <c r="E2867" s="191">
        <v>0</v>
      </c>
      <c r="F2867" s="191">
        <v>0</v>
      </c>
    </row>
    <row r="2868" spans="3:6">
      <c r="C2868" s="212" t="s">
        <v>509</v>
      </c>
      <c r="D2868" s="191">
        <v>95767327</v>
      </c>
      <c r="E2868" s="191">
        <v>102637357.31</v>
      </c>
      <c r="F2868" s="191">
        <v>59721018.189999998</v>
      </c>
    </row>
    <row r="2869" spans="3:6">
      <c r="C2869" s="213" t="s">
        <v>854</v>
      </c>
      <c r="D2869" s="191">
        <v>95767327</v>
      </c>
      <c r="E2869" s="191">
        <v>102637357.31</v>
      </c>
      <c r="F2869" s="191">
        <v>59721018.189999998</v>
      </c>
    </row>
    <row r="2870" spans="3:6">
      <c r="C2870" s="212" t="s">
        <v>3418</v>
      </c>
      <c r="D2870" s="191">
        <v>0</v>
      </c>
      <c r="E2870" s="191">
        <v>0</v>
      </c>
      <c r="F2870" s="191">
        <v>0</v>
      </c>
    </row>
    <row r="2871" spans="3:6">
      <c r="C2871" s="213" t="s">
        <v>3417</v>
      </c>
      <c r="D2871" s="191">
        <v>0</v>
      </c>
      <c r="E2871" s="191">
        <v>0</v>
      </c>
      <c r="F2871" s="191">
        <v>0</v>
      </c>
    </row>
    <row r="2872" spans="3:6">
      <c r="C2872" s="212" t="s">
        <v>3416</v>
      </c>
      <c r="D2872" s="191">
        <v>0</v>
      </c>
      <c r="E2872" s="191">
        <v>0</v>
      </c>
      <c r="F2872" s="191">
        <v>0</v>
      </c>
    </row>
    <row r="2873" spans="3:6">
      <c r="C2873" s="213" t="s">
        <v>3415</v>
      </c>
      <c r="D2873" s="191">
        <v>0</v>
      </c>
      <c r="E2873" s="191">
        <v>0</v>
      </c>
      <c r="F2873" s="191">
        <v>0</v>
      </c>
    </row>
    <row r="2874" spans="3:6">
      <c r="C2874" s="212" t="s">
        <v>3414</v>
      </c>
      <c r="D2874" s="191">
        <v>0</v>
      </c>
      <c r="E2874" s="191">
        <v>0</v>
      </c>
      <c r="F2874" s="191">
        <v>0</v>
      </c>
    </row>
    <row r="2875" spans="3:6">
      <c r="C2875" s="213" t="s">
        <v>3413</v>
      </c>
      <c r="D2875" s="191">
        <v>0</v>
      </c>
      <c r="E2875" s="191">
        <v>0</v>
      </c>
      <c r="F2875" s="191">
        <v>0</v>
      </c>
    </row>
    <row r="2876" spans="3:6">
      <c r="C2876" s="212" t="s">
        <v>3916</v>
      </c>
      <c r="D2876" s="191">
        <v>0</v>
      </c>
      <c r="E2876" s="191">
        <v>0</v>
      </c>
      <c r="F2876" s="191">
        <v>0</v>
      </c>
    </row>
    <row r="2877" spans="3:6">
      <c r="C2877" s="213" t="s">
        <v>3412</v>
      </c>
      <c r="D2877" s="191">
        <v>0</v>
      </c>
      <c r="E2877" s="191">
        <v>0</v>
      </c>
      <c r="F2877" s="191">
        <v>0</v>
      </c>
    </row>
    <row r="2878" spans="3:6">
      <c r="C2878" s="212" t="s">
        <v>3004</v>
      </c>
      <c r="D2878" s="191">
        <v>12325016</v>
      </c>
      <c r="E2878" s="191">
        <v>25000001</v>
      </c>
      <c r="F2878" s="191">
        <v>25000000</v>
      </c>
    </row>
    <row r="2879" spans="3:6">
      <c r="C2879" s="213" t="s">
        <v>3005</v>
      </c>
      <c r="D2879" s="191">
        <v>12325016</v>
      </c>
      <c r="E2879" s="191">
        <v>25000001</v>
      </c>
      <c r="F2879" s="191">
        <v>25000000</v>
      </c>
    </row>
    <row r="2880" spans="3:6">
      <c r="C2880" s="212" t="s">
        <v>3411</v>
      </c>
      <c r="D2880" s="191">
        <v>0</v>
      </c>
      <c r="E2880" s="191">
        <v>0</v>
      </c>
      <c r="F2880" s="191">
        <v>0</v>
      </c>
    </row>
    <row r="2881" spans="3:6">
      <c r="C2881" s="213" t="s">
        <v>3410</v>
      </c>
      <c r="D2881" s="191">
        <v>0</v>
      </c>
      <c r="E2881" s="191">
        <v>0</v>
      </c>
      <c r="F2881" s="191">
        <v>0</v>
      </c>
    </row>
    <row r="2882" spans="3:6">
      <c r="C2882" s="212" t="s">
        <v>3409</v>
      </c>
      <c r="D2882" s="191">
        <v>0</v>
      </c>
      <c r="E2882" s="191">
        <v>0</v>
      </c>
      <c r="F2882" s="191">
        <v>0</v>
      </c>
    </row>
    <row r="2883" spans="3:6">
      <c r="C2883" s="213" t="s">
        <v>3408</v>
      </c>
      <c r="D2883" s="191">
        <v>0</v>
      </c>
      <c r="E2883" s="191">
        <v>0</v>
      </c>
      <c r="F2883" s="191">
        <v>0</v>
      </c>
    </row>
    <row r="2884" spans="3:6">
      <c r="C2884" s="212" t="s">
        <v>3407</v>
      </c>
      <c r="D2884" s="191">
        <v>0</v>
      </c>
      <c r="E2884" s="191">
        <v>0</v>
      </c>
      <c r="F2884" s="191">
        <v>0</v>
      </c>
    </row>
    <row r="2885" spans="3:6">
      <c r="C2885" s="213" t="s">
        <v>3406</v>
      </c>
      <c r="D2885" s="191">
        <v>0</v>
      </c>
      <c r="E2885" s="191">
        <v>0</v>
      </c>
      <c r="F2885" s="191">
        <v>0</v>
      </c>
    </row>
    <row r="2886" spans="3:6">
      <c r="C2886" s="212" t="s">
        <v>3405</v>
      </c>
      <c r="D2886" s="191">
        <v>0</v>
      </c>
      <c r="E2886" s="191">
        <v>0</v>
      </c>
      <c r="F2886" s="191">
        <v>0</v>
      </c>
    </row>
    <row r="2887" spans="3:6">
      <c r="C2887" s="213" t="s">
        <v>3404</v>
      </c>
      <c r="D2887" s="191">
        <v>0</v>
      </c>
      <c r="E2887" s="191">
        <v>0</v>
      </c>
      <c r="F2887" s="191">
        <v>0</v>
      </c>
    </row>
    <row r="2888" spans="3:6">
      <c r="C2888" s="212" t="s">
        <v>3403</v>
      </c>
      <c r="D2888" s="191">
        <v>0</v>
      </c>
      <c r="E2888" s="191">
        <v>0</v>
      </c>
      <c r="F2888" s="191">
        <v>0</v>
      </c>
    </row>
    <row r="2889" spans="3:6">
      <c r="C2889" s="213" t="s">
        <v>3402</v>
      </c>
      <c r="D2889" s="191">
        <v>0</v>
      </c>
      <c r="E2889" s="191">
        <v>0</v>
      </c>
      <c r="F2889" s="191">
        <v>0</v>
      </c>
    </row>
    <row r="2890" spans="3:6">
      <c r="C2890" s="212" t="s">
        <v>1094</v>
      </c>
      <c r="D2890" s="191">
        <v>97592447</v>
      </c>
      <c r="E2890" s="191">
        <v>53135326.859999999</v>
      </c>
      <c r="F2890" s="191">
        <v>53135316.549999997</v>
      </c>
    </row>
    <row r="2891" spans="3:6">
      <c r="C2891" s="213" t="s">
        <v>1095</v>
      </c>
      <c r="D2891" s="191">
        <v>97592447</v>
      </c>
      <c r="E2891" s="191">
        <v>53135326.859999999</v>
      </c>
      <c r="F2891" s="191">
        <v>53135316.549999997</v>
      </c>
    </row>
    <row r="2892" spans="3:6">
      <c r="C2892" s="212" t="s">
        <v>3401</v>
      </c>
      <c r="D2892" s="191">
        <v>0</v>
      </c>
      <c r="E2892" s="191">
        <v>0</v>
      </c>
      <c r="F2892" s="191">
        <v>0</v>
      </c>
    </row>
    <row r="2893" spans="3:6">
      <c r="C2893" s="213" t="s">
        <v>3400</v>
      </c>
      <c r="D2893" s="191">
        <v>0</v>
      </c>
      <c r="E2893" s="191">
        <v>0</v>
      </c>
      <c r="F2893" s="191">
        <v>0</v>
      </c>
    </row>
    <row r="2894" spans="3:6">
      <c r="C2894" s="212" t="s">
        <v>3399</v>
      </c>
      <c r="D2894" s="191">
        <v>0</v>
      </c>
      <c r="E2894" s="191">
        <v>0</v>
      </c>
      <c r="F2894" s="191">
        <v>0</v>
      </c>
    </row>
    <row r="2895" spans="3:6">
      <c r="C2895" s="213" t="s">
        <v>3398</v>
      </c>
      <c r="D2895" s="191">
        <v>0</v>
      </c>
      <c r="E2895" s="191">
        <v>0</v>
      </c>
      <c r="F2895" s="191">
        <v>0</v>
      </c>
    </row>
    <row r="2896" spans="3:6">
      <c r="C2896" s="212" t="s">
        <v>3397</v>
      </c>
      <c r="D2896" s="191">
        <v>0</v>
      </c>
      <c r="E2896" s="191">
        <v>0</v>
      </c>
      <c r="F2896" s="191">
        <v>0</v>
      </c>
    </row>
    <row r="2897" spans="3:6">
      <c r="C2897" s="213" t="s">
        <v>3396</v>
      </c>
      <c r="D2897" s="191">
        <v>0</v>
      </c>
      <c r="E2897" s="191">
        <v>0</v>
      </c>
      <c r="F2897" s="191">
        <v>0</v>
      </c>
    </row>
    <row r="2898" spans="3:6">
      <c r="C2898" s="211" t="s">
        <v>297</v>
      </c>
      <c r="D2898" s="199">
        <v>307832383</v>
      </c>
      <c r="E2898" s="199">
        <v>349082377.14999998</v>
      </c>
      <c r="F2898" s="199">
        <v>224842418.58000001</v>
      </c>
    </row>
    <row r="2899" spans="3:6">
      <c r="C2899" s="212" t="s">
        <v>507</v>
      </c>
      <c r="D2899" s="191">
        <v>307832383</v>
      </c>
      <c r="E2899" s="191">
        <v>229082383</v>
      </c>
      <c r="F2899" s="191">
        <v>224842418.58000001</v>
      </c>
    </row>
    <row r="2900" spans="3:6">
      <c r="C2900" s="213" t="s">
        <v>852</v>
      </c>
      <c r="D2900" s="191">
        <v>307832383</v>
      </c>
      <c r="E2900" s="191">
        <v>229082383</v>
      </c>
      <c r="F2900" s="191">
        <v>224842418.58000001</v>
      </c>
    </row>
    <row r="2901" spans="3:6">
      <c r="C2901" s="212" t="s">
        <v>4314</v>
      </c>
      <c r="D2901" s="191">
        <v>0</v>
      </c>
      <c r="E2901" s="191">
        <v>119999994.15000001</v>
      </c>
      <c r="F2901" s="191">
        <v>0</v>
      </c>
    </row>
    <row r="2902" spans="3:6">
      <c r="C2902" s="213" t="s">
        <v>4313</v>
      </c>
      <c r="D2902" s="191">
        <v>0</v>
      </c>
      <c r="E2902" s="191">
        <v>119999994.15000001</v>
      </c>
      <c r="F2902" s="191">
        <v>0</v>
      </c>
    </row>
    <row r="2903" spans="3:6">
      <c r="C2903" s="210" t="s">
        <v>293</v>
      </c>
      <c r="D2903" s="191">
        <v>4366110256</v>
      </c>
      <c r="E2903" s="191">
        <v>4677194892.8299999</v>
      </c>
      <c r="F2903" s="191">
        <v>4364135042.1100006</v>
      </c>
    </row>
    <row r="2904" spans="3:6">
      <c r="C2904" s="211" t="s">
        <v>280</v>
      </c>
      <c r="D2904" s="199">
        <v>2925166791</v>
      </c>
      <c r="E2904" s="199">
        <v>3023465315.9599996</v>
      </c>
      <c r="F2904" s="199">
        <v>2726532970.8100004</v>
      </c>
    </row>
    <row r="2905" spans="3:6">
      <c r="C2905" s="212" t="s">
        <v>1030</v>
      </c>
      <c r="D2905" s="191">
        <v>2642267</v>
      </c>
      <c r="E2905" s="191">
        <v>2642267</v>
      </c>
      <c r="F2905" s="191">
        <v>0</v>
      </c>
    </row>
    <row r="2906" spans="3:6">
      <c r="C2906" s="213" t="s">
        <v>1031</v>
      </c>
      <c r="D2906" s="191">
        <v>2642267</v>
      </c>
      <c r="E2906" s="191">
        <v>2642267</v>
      </c>
      <c r="F2906" s="191">
        <v>0</v>
      </c>
    </row>
    <row r="2907" spans="3:6">
      <c r="C2907" s="212" t="s">
        <v>2775</v>
      </c>
      <c r="D2907" s="191">
        <v>176445360</v>
      </c>
      <c r="E2907" s="191">
        <v>161445360</v>
      </c>
      <c r="F2907" s="191">
        <v>159029243</v>
      </c>
    </row>
    <row r="2908" spans="3:6">
      <c r="C2908" s="213" t="s">
        <v>2776</v>
      </c>
      <c r="D2908" s="191">
        <v>176445360</v>
      </c>
      <c r="E2908" s="191">
        <v>161445360</v>
      </c>
      <c r="F2908" s="191">
        <v>159029243</v>
      </c>
    </row>
    <row r="2909" spans="3:6">
      <c r="C2909" s="212" t="s">
        <v>3915</v>
      </c>
      <c r="D2909" s="191">
        <v>0</v>
      </c>
      <c r="E2909" s="191">
        <v>7874654.75</v>
      </c>
      <c r="F2909" s="191">
        <v>7856346.5199999996</v>
      </c>
    </row>
    <row r="2910" spans="3:6">
      <c r="C2910" s="213" t="s">
        <v>3258</v>
      </c>
      <c r="D2910" s="191">
        <v>0</v>
      </c>
      <c r="E2910" s="191">
        <v>7874654.75</v>
      </c>
      <c r="F2910" s="191">
        <v>7856346.5199999996</v>
      </c>
    </row>
    <row r="2911" spans="3:6">
      <c r="C2911" s="212" t="s">
        <v>4182</v>
      </c>
      <c r="D2911" s="191">
        <v>0</v>
      </c>
      <c r="E2911" s="191">
        <v>3145887.7800000003</v>
      </c>
      <c r="F2911" s="191">
        <v>0</v>
      </c>
    </row>
    <row r="2912" spans="3:6">
      <c r="C2912" s="213" t="s">
        <v>4181</v>
      </c>
      <c r="D2912" s="191">
        <v>0</v>
      </c>
      <c r="E2912" s="191">
        <v>3145887.7800000003</v>
      </c>
      <c r="F2912" s="191">
        <v>0</v>
      </c>
    </row>
    <row r="2913" spans="3:6">
      <c r="C2913" s="212" t="s">
        <v>3205</v>
      </c>
      <c r="D2913" s="191">
        <v>0</v>
      </c>
      <c r="E2913" s="191">
        <v>6426000</v>
      </c>
      <c r="F2913" s="191">
        <v>0</v>
      </c>
    </row>
    <row r="2914" spans="3:6">
      <c r="C2914" s="213" t="s">
        <v>3204</v>
      </c>
      <c r="D2914" s="191">
        <v>0</v>
      </c>
      <c r="E2914" s="191">
        <v>6426000</v>
      </c>
      <c r="F2914" s="191">
        <v>0</v>
      </c>
    </row>
    <row r="2915" spans="3:6">
      <c r="C2915" s="212" t="s">
        <v>3914</v>
      </c>
      <c r="D2915" s="191">
        <v>0</v>
      </c>
      <c r="E2915" s="191">
        <v>2500000</v>
      </c>
      <c r="F2915" s="191">
        <v>0</v>
      </c>
    </row>
    <row r="2916" spans="3:6">
      <c r="C2916" s="213" t="s">
        <v>3203</v>
      </c>
      <c r="D2916" s="191">
        <v>0</v>
      </c>
      <c r="E2916" s="191">
        <v>2500000</v>
      </c>
      <c r="F2916" s="191">
        <v>0</v>
      </c>
    </row>
    <row r="2917" spans="3:6">
      <c r="C2917" s="212" t="s">
        <v>510</v>
      </c>
      <c r="D2917" s="191">
        <v>126602042</v>
      </c>
      <c r="E2917" s="191">
        <v>0</v>
      </c>
      <c r="F2917" s="191">
        <v>0</v>
      </c>
    </row>
    <row r="2918" spans="3:6">
      <c r="C2918" s="213" t="s">
        <v>856</v>
      </c>
      <c r="D2918" s="191">
        <v>126602042</v>
      </c>
      <c r="E2918" s="191">
        <v>0</v>
      </c>
      <c r="F2918" s="191">
        <v>0</v>
      </c>
    </row>
    <row r="2919" spans="3:6">
      <c r="C2919" s="212" t="s">
        <v>511</v>
      </c>
      <c r="D2919" s="191">
        <v>2424075</v>
      </c>
      <c r="E2919" s="191">
        <v>2424075</v>
      </c>
      <c r="F2919" s="191">
        <v>2424075</v>
      </c>
    </row>
    <row r="2920" spans="3:6">
      <c r="C2920" s="213" t="s">
        <v>857</v>
      </c>
      <c r="D2920" s="191">
        <v>2424075</v>
      </c>
      <c r="E2920" s="191">
        <v>2424075</v>
      </c>
      <c r="F2920" s="191">
        <v>2424075</v>
      </c>
    </row>
    <row r="2921" spans="3:6">
      <c r="C2921" s="212" t="s">
        <v>512</v>
      </c>
      <c r="D2921" s="191">
        <v>36150946</v>
      </c>
      <c r="E2921" s="191">
        <v>66925202.640000001</v>
      </c>
      <c r="F2921" s="191">
        <v>66925202.640000001</v>
      </c>
    </row>
    <row r="2922" spans="3:6">
      <c r="C2922" s="213" t="s">
        <v>858</v>
      </c>
      <c r="D2922" s="191">
        <v>36150946</v>
      </c>
      <c r="E2922" s="191">
        <v>66925202.640000001</v>
      </c>
      <c r="F2922" s="191">
        <v>66925202.640000001</v>
      </c>
    </row>
    <row r="2923" spans="3:6">
      <c r="C2923" s="212" t="s">
        <v>513</v>
      </c>
      <c r="D2923" s="191">
        <v>13585784</v>
      </c>
      <c r="E2923" s="191">
        <v>0</v>
      </c>
      <c r="F2923" s="191">
        <v>0</v>
      </c>
    </row>
    <row r="2924" spans="3:6">
      <c r="C2924" s="213" t="s">
        <v>859</v>
      </c>
      <c r="D2924" s="191">
        <v>13585784</v>
      </c>
      <c r="E2924" s="191">
        <v>0</v>
      </c>
      <c r="F2924" s="191">
        <v>0</v>
      </c>
    </row>
    <row r="2925" spans="3:6">
      <c r="C2925" s="212" t="s">
        <v>3913</v>
      </c>
      <c r="D2925" s="191">
        <v>7812291</v>
      </c>
      <c r="E2925" s="191">
        <v>0</v>
      </c>
      <c r="F2925" s="191">
        <v>0</v>
      </c>
    </row>
    <row r="2926" spans="3:6">
      <c r="C2926" s="213" t="s">
        <v>860</v>
      </c>
      <c r="D2926" s="191">
        <v>7812291</v>
      </c>
      <c r="E2926" s="191">
        <v>0</v>
      </c>
      <c r="F2926" s="191">
        <v>0</v>
      </c>
    </row>
    <row r="2927" spans="3:6">
      <c r="C2927" s="212" t="s">
        <v>514</v>
      </c>
      <c r="D2927" s="191">
        <v>5769597</v>
      </c>
      <c r="E2927" s="191">
        <v>13590194.859999999</v>
      </c>
      <c r="F2927" s="191">
        <v>9682499.0500000007</v>
      </c>
    </row>
    <row r="2928" spans="3:6">
      <c r="C2928" s="213" t="s">
        <v>861</v>
      </c>
      <c r="D2928" s="191">
        <v>5769597</v>
      </c>
      <c r="E2928" s="191">
        <v>13590194.859999999</v>
      </c>
      <c r="F2928" s="191">
        <v>9682499.0500000007</v>
      </c>
    </row>
    <row r="2929" spans="3:6">
      <c r="C2929" s="212" t="s">
        <v>515</v>
      </c>
      <c r="D2929" s="191">
        <v>1883869</v>
      </c>
      <c r="E2929" s="191">
        <v>4655099.71</v>
      </c>
      <c r="F2929" s="191">
        <v>3129248.35</v>
      </c>
    </row>
    <row r="2930" spans="3:6">
      <c r="C2930" s="213" t="s">
        <v>862</v>
      </c>
      <c r="D2930" s="191">
        <v>1883869</v>
      </c>
      <c r="E2930" s="191">
        <v>4655099.71</v>
      </c>
      <c r="F2930" s="191">
        <v>3129248.35</v>
      </c>
    </row>
    <row r="2931" spans="3:6">
      <c r="C2931" s="212" t="s">
        <v>516</v>
      </c>
      <c r="D2931" s="191">
        <v>27806785</v>
      </c>
      <c r="E2931" s="191">
        <v>31102882.18</v>
      </c>
      <c r="F2931" s="191">
        <v>26808814.879999999</v>
      </c>
    </row>
    <row r="2932" spans="3:6">
      <c r="C2932" s="213" t="s">
        <v>863</v>
      </c>
      <c r="D2932" s="191">
        <v>27806785</v>
      </c>
      <c r="E2932" s="191">
        <v>31102882.18</v>
      </c>
      <c r="F2932" s="191">
        <v>26808814.879999999</v>
      </c>
    </row>
    <row r="2933" spans="3:6">
      <c r="C2933" s="212" t="s">
        <v>3631</v>
      </c>
      <c r="D2933" s="191">
        <v>0</v>
      </c>
      <c r="E2933" s="191">
        <v>6835766.5300000003</v>
      </c>
      <c r="F2933" s="191">
        <v>6835763.6699999999</v>
      </c>
    </row>
    <row r="2934" spans="3:6">
      <c r="C2934" s="213" t="s">
        <v>3630</v>
      </c>
      <c r="D2934" s="191">
        <v>0</v>
      </c>
      <c r="E2934" s="191">
        <v>6835766.5300000003</v>
      </c>
      <c r="F2934" s="191">
        <v>6835763.6699999999</v>
      </c>
    </row>
    <row r="2935" spans="3:6">
      <c r="C2935" s="212" t="s">
        <v>2655</v>
      </c>
      <c r="D2935" s="191">
        <v>132499050</v>
      </c>
      <c r="E2935" s="191">
        <v>143361775</v>
      </c>
      <c r="F2935" s="191">
        <v>133441444.40000001</v>
      </c>
    </row>
    <row r="2936" spans="3:6">
      <c r="C2936" s="213" t="s">
        <v>2656</v>
      </c>
      <c r="D2936" s="191">
        <v>132499050</v>
      </c>
      <c r="E2936" s="191">
        <v>143361775</v>
      </c>
      <c r="F2936" s="191">
        <v>133441444.40000001</v>
      </c>
    </row>
    <row r="2937" spans="3:6">
      <c r="C2937" s="212" t="s">
        <v>2657</v>
      </c>
      <c r="D2937" s="191">
        <v>88742887</v>
      </c>
      <c r="E2937" s="191">
        <v>92695351.530000001</v>
      </c>
      <c r="F2937" s="191">
        <v>91534995.280000001</v>
      </c>
    </row>
    <row r="2938" spans="3:6">
      <c r="C2938" s="213" t="s">
        <v>2658</v>
      </c>
      <c r="D2938" s="191">
        <v>88742887</v>
      </c>
      <c r="E2938" s="191">
        <v>92695351.530000001</v>
      </c>
      <c r="F2938" s="191">
        <v>91534995.280000001</v>
      </c>
    </row>
    <row r="2939" spans="3:6">
      <c r="C2939" s="212" t="s">
        <v>2659</v>
      </c>
      <c r="D2939" s="191">
        <v>95131249</v>
      </c>
      <c r="E2939" s="191">
        <v>126830840.83</v>
      </c>
      <c r="F2939" s="191">
        <v>104824196.03</v>
      </c>
    </row>
    <row r="2940" spans="3:6">
      <c r="C2940" s="213" t="s">
        <v>2660</v>
      </c>
      <c r="D2940" s="191">
        <v>95131249</v>
      </c>
      <c r="E2940" s="191">
        <v>83412533</v>
      </c>
      <c r="F2940" s="191">
        <v>61405888.210000001</v>
      </c>
    </row>
    <row r="2941" spans="3:6">
      <c r="C2941" s="213" t="s">
        <v>3667</v>
      </c>
      <c r="D2941" s="191">
        <v>0</v>
      </c>
      <c r="E2941" s="191">
        <v>43418307.829999998</v>
      </c>
      <c r="F2941" s="191">
        <v>43418307.82</v>
      </c>
    </row>
    <row r="2942" spans="3:6">
      <c r="C2942" s="212" t="s">
        <v>3912</v>
      </c>
      <c r="D2942" s="191">
        <v>0</v>
      </c>
      <c r="E2942" s="191">
        <v>0</v>
      </c>
      <c r="F2942" s="191">
        <v>0</v>
      </c>
    </row>
    <row r="2943" spans="3:6">
      <c r="C2943" s="213" t="s">
        <v>3395</v>
      </c>
      <c r="D2943" s="191">
        <v>0</v>
      </c>
      <c r="E2943" s="191">
        <v>0</v>
      </c>
      <c r="F2943" s="191">
        <v>0</v>
      </c>
    </row>
    <row r="2944" spans="3:6">
      <c r="C2944" s="212" t="s">
        <v>3394</v>
      </c>
      <c r="D2944" s="191">
        <v>0</v>
      </c>
      <c r="E2944" s="191">
        <v>0</v>
      </c>
      <c r="F2944" s="191">
        <v>0</v>
      </c>
    </row>
    <row r="2945" spans="3:6">
      <c r="C2945" s="213" t="s">
        <v>3393</v>
      </c>
      <c r="D2945" s="191">
        <v>0</v>
      </c>
      <c r="E2945" s="191">
        <v>0</v>
      </c>
      <c r="F2945" s="191">
        <v>0</v>
      </c>
    </row>
    <row r="2946" spans="3:6">
      <c r="C2946" s="212" t="s">
        <v>3392</v>
      </c>
      <c r="D2946" s="191">
        <v>0</v>
      </c>
      <c r="E2946" s="191">
        <v>0</v>
      </c>
      <c r="F2946" s="191">
        <v>0</v>
      </c>
    </row>
    <row r="2947" spans="3:6">
      <c r="C2947" s="213" t="s">
        <v>3391</v>
      </c>
      <c r="D2947" s="191">
        <v>0</v>
      </c>
      <c r="E2947" s="191">
        <v>0</v>
      </c>
      <c r="F2947" s="191">
        <v>0</v>
      </c>
    </row>
    <row r="2948" spans="3:6">
      <c r="C2948" s="212" t="s">
        <v>517</v>
      </c>
      <c r="D2948" s="191">
        <v>19015184</v>
      </c>
      <c r="E2948" s="191">
        <v>48758271.600000001</v>
      </c>
      <c r="F2948" s="191">
        <v>28984264.34</v>
      </c>
    </row>
    <row r="2949" spans="3:6">
      <c r="C2949" s="213" t="s">
        <v>864</v>
      </c>
      <c r="D2949" s="191">
        <v>19015184</v>
      </c>
      <c r="E2949" s="191">
        <v>48758271.600000001</v>
      </c>
      <c r="F2949" s="191">
        <v>28984264.34</v>
      </c>
    </row>
    <row r="2950" spans="3:6">
      <c r="C2950" s="213" t="s">
        <v>3390</v>
      </c>
      <c r="D2950" s="191">
        <v>0</v>
      </c>
      <c r="E2950" s="191">
        <v>0</v>
      </c>
      <c r="F2950" s="191">
        <v>0</v>
      </c>
    </row>
    <row r="2951" spans="3:6">
      <c r="C2951" s="212" t="s">
        <v>3911</v>
      </c>
      <c r="D2951" s="191">
        <v>26744703</v>
      </c>
      <c r="E2951" s="191">
        <v>49772733.030000001</v>
      </c>
      <c r="F2951" s="191">
        <v>49772676.030000001</v>
      </c>
    </row>
    <row r="2952" spans="3:6">
      <c r="C2952" s="213" t="s">
        <v>2777</v>
      </c>
      <c r="D2952" s="191">
        <v>26744703</v>
      </c>
      <c r="E2952" s="191">
        <v>49772733.030000001</v>
      </c>
      <c r="F2952" s="191">
        <v>49772676.030000001</v>
      </c>
    </row>
    <row r="2953" spans="3:6">
      <c r="C2953" s="212" t="s">
        <v>3910</v>
      </c>
      <c r="D2953" s="191">
        <v>4768626</v>
      </c>
      <c r="E2953" s="191">
        <v>1563238</v>
      </c>
      <c r="F2953" s="191">
        <v>1563237.33</v>
      </c>
    </row>
    <row r="2954" spans="3:6">
      <c r="C2954" s="213" t="s">
        <v>1931</v>
      </c>
      <c r="D2954" s="191">
        <v>4768626</v>
      </c>
      <c r="E2954" s="191">
        <v>1563238</v>
      </c>
      <c r="F2954" s="191">
        <v>1563237.33</v>
      </c>
    </row>
    <row r="2955" spans="3:6">
      <c r="C2955" s="213" t="s">
        <v>3389</v>
      </c>
      <c r="D2955" s="191">
        <v>0</v>
      </c>
      <c r="E2955" s="191">
        <v>0</v>
      </c>
      <c r="F2955" s="191">
        <v>0</v>
      </c>
    </row>
    <row r="2956" spans="3:6">
      <c r="C2956" s="212" t="s">
        <v>3909</v>
      </c>
      <c r="D2956" s="191">
        <v>141541201</v>
      </c>
      <c r="E2956" s="191">
        <v>133070289</v>
      </c>
      <c r="F2956" s="191">
        <v>127375827.72</v>
      </c>
    </row>
    <row r="2957" spans="3:6">
      <c r="C2957" s="213" t="s">
        <v>2661</v>
      </c>
      <c r="D2957" s="191">
        <v>141541201</v>
      </c>
      <c r="E2957" s="191">
        <v>133070289</v>
      </c>
      <c r="F2957" s="191">
        <v>127375827.72</v>
      </c>
    </row>
    <row r="2958" spans="3:6">
      <c r="C2958" s="212" t="s">
        <v>518</v>
      </c>
      <c r="D2958" s="191">
        <v>190094058</v>
      </c>
      <c r="E2958" s="191">
        <v>66403742.909999996</v>
      </c>
      <c r="F2958" s="191">
        <v>66403740.00999999</v>
      </c>
    </row>
    <row r="2959" spans="3:6">
      <c r="C2959" s="213" t="s">
        <v>865</v>
      </c>
      <c r="D2959" s="191">
        <v>190094058</v>
      </c>
      <c r="E2959" s="191">
        <v>66403742.909999996</v>
      </c>
      <c r="F2959" s="191">
        <v>66403740.00999999</v>
      </c>
    </row>
    <row r="2960" spans="3:6">
      <c r="C2960" s="212" t="s">
        <v>1932</v>
      </c>
      <c r="D2960" s="191">
        <v>4768626</v>
      </c>
      <c r="E2960" s="191">
        <v>1563238</v>
      </c>
      <c r="F2960" s="191">
        <v>1563237.33</v>
      </c>
    </row>
    <row r="2961" spans="3:6">
      <c r="C2961" s="213" t="s">
        <v>1933</v>
      </c>
      <c r="D2961" s="191">
        <v>4768626</v>
      </c>
      <c r="E2961" s="191">
        <v>1563238</v>
      </c>
      <c r="F2961" s="191">
        <v>1563237.33</v>
      </c>
    </row>
    <row r="2962" spans="3:6">
      <c r="C2962" s="213" t="s">
        <v>3388</v>
      </c>
      <c r="D2962" s="191">
        <v>0</v>
      </c>
      <c r="E2962" s="191">
        <v>0</v>
      </c>
      <c r="F2962" s="191">
        <v>0</v>
      </c>
    </row>
    <row r="2963" spans="3:6">
      <c r="C2963" s="212" t="s">
        <v>3908</v>
      </c>
      <c r="D2963" s="191">
        <v>152964898</v>
      </c>
      <c r="E2963" s="191">
        <v>114000000</v>
      </c>
      <c r="F2963" s="191">
        <v>108713359.47</v>
      </c>
    </row>
    <row r="2964" spans="3:6">
      <c r="C2964" s="213" t="s">
        <v>2778</v>
      </c>
      <c r="D2964" s="191">
        <v>152964898</v>
      </c>
      <c r="E2964" s="191">
        <v>114000000</v>
      </c>
      <c r="F2964" s="191">
        <v>108713359.47</v>
      </c>
    </row>
    <row r="2965" spans="3:6">
      <c r="C2965" s="212" t="s">
        <v>3907</v>
      </c>
      <c r="D2965" s="191">
        <v>11208701</v>
      </c>
      <c r="E2965" s="191">
        <v>4197563.12</v>
      </c>
      <c r="F2965" s="191">
        <v>4197562.68</v>
      </c>
    </row>
    <row r="2966" spans="3:6">
      <c r="C2966" s="213" t="s">
        <v>1934</v>
      </c>
      <c r="D2966" s="191">
        <v>11208701</v>
      </c>
      <c r="E2966" s="191">
        <v>4197563.12</v>
      </c>
      <c r="F2966" s="191">
        <v>4197562.68</v>
      </c>
    </row>
    <row r="2967" spans="3:6">
      <c r="C2967" s="212" t="s">
        <v>3006</v>
      </c>
      <c r="D2967" s="191">
        <v>3749866</v>
      </c>
      <c r="E2967" s="191">
        <v>36972001</v>
      </c>
      <c r="F2967" s="191">
        <v>36971997.259999998</v>
      </c>
    </row>
    <row r="2968" spans="3:6">
      <c r="C2968" s="213" t="s">
        <v>3007</v>
      </c>
      <c r="D2968" s="191">
        <v>3749866</v>
      </c>
      <c r="E2968" s="191">
        <v>1</v>
      </c>
      <c r="F2968" s="191">
        <v>0</v>
      </c>
    </row>
    <row r="2969" spans="3:6">
      <c r="C2969" s="213" t="s">
        <v>4242</v>
      </c>
      <c r="D2969" s="191">
        <v>0</v>
      </c>
      <c r="E2969" s="191">
        <v>36972000</v>
      </c>
      <c r="F2969" s="191">
        <v>36971997.259999998</v>
      </c>
    </row>
    <row r="2970" spans="3:6">
      <c r="C2970" s="212" t="s">
        <v>1935</v>
      </c>
      <c r="D2970" s="191">
        <v>4768626</v>
      </c>
      <c r="E2970" s="191">
        <v>0</v>
      </c>
      <c r="F2970" s="191">
        <v>0</v>
      </c>
    </row>
    <row r="2971" spans="3:6">
      <c r="C2971" s="213" t="s">
        <v>1936</v>
      </c>
      <c r="D2971" s="191">
        <v>4768626</v>
      </c>
      <c r="E2971" s="191">
        <v>0</v>
      </c>
      <c r="F2971" s="191">
        <v>0</v>
      </c>
    </row>
    <row r="2972" spans="3:6">
      <c r="C2972" s="212" t="s">
        <v>3906</v>
      </c>
      <c r="D2972" s="191">
        <v>38792781</v>
      </c>
      <c r="E2972" s="191">
        <v>32242984</v>
      </c>
      <c r="F2972" s="191">
        <v>29272187.280000001</v>
      </c>
    </row>
    <row r="2973" spans="3:6">
      <c r="C2973" s="213" t="s">
        <v>2779</v>
      </c>
      <c r="D2973" s="191">
        <v>38792781</v>
      </c>
      <c r="E2973" s="191">
        <v>32242984</v>
      </c>
      <c r="F2973" s="191">
        <v>29272187.280000001</v>
      </c>
    </row>
    <row r="2974" spans="3:6">
      <c r="C2974" s="212" t="s">
        <v>1937</v>
      </c>
      <c r="D2974" s="191">
        <v>6731551</v>
      </c>
      <c r="E2974" s="191">
        <v>0</v>
      </c>
      <c r="F2974" s="191">
        <v>0</v>
      </c>
    </row>
    <row r="2975" spans="3:6">
      <c r="C2975" s="213" t="s">
        <v>1938</v>
      </c>
      <c r="D2975" s="191">
        <v>6731551</v>
      </c>
      <c r="E2975" s="191">
        <v>0</v>
      </c>
      <c r="F2975" s="191">
        <v>0</v>
      </c>
    </row>
    <row r="2976" spans="3:6">
      <c r="C2976" s="212" t="s">
        <v>3905</v>
      </c>
      <c r="D2976" s="191">
        <v>0</v>
      </c>
      <c r="E2976" s="191">
        <v>1500000</v>
      </c>
      <c r="F2976" s="191">
        <v>0</v>
      </c>
    </row>
    <row r="2977" spans="3:6">
      <c r="C2977" s="213" t="s">
        <v>3666</v>
      </c>
      <c r="D2977" s="191">
        <v>0</v>
      </c>
      <c r="E2977" s="191">
        <v>1500000</v>
      </c>
      <c r="F2977" s="191">
        <v>0</v>
      </c>
    </row>
    <row r="2978" spans="3:6">
      <c r="C2978" s="212" t="s">
        <v>3904</v>
      </c>
      <c r="D2978" s="191">
        <v>12486882</v>
      </c>
      <c r="E2978" s="191">
        <v>28565499.190000001</v>
      </c>
      <c r="F2978" s="191">
        <v>14990094.59</v>
      </c>
    </row>
    <row r="2979" spans="3:6">
      <c r="C2979" s="213" t="s">
        <v>3181</v>
      </c>
      <c r="D2979" s="191">
        <v>0</v>
      </c>
      <c r="E2979" s="191">
        <v>28565499.190000001</v>
      </c>
      <c r="F2979" s="191">
        <v>14990094.59</v>
      </c>
    </row>
    <row r="2980" spans="3:6">
      <c r="C2980" s="213" t="s">
        <v>1939</v>
      </c>
      <c r="D2980" s="191">
        <v>12486882</v>
      </c>
      <c r="E2980" s="191">
        <v>0</v>
      </c>
      <c r="F2980" s="191">
        <v>0</v>
      </c>
    </row>
    <row r="2981" spans="3:6">
      <c r="C2981" s="212" t="s">
        <v>3903</v>
      </c>
      <c r="D2981" s="191">
        <v>4768626</v>
      </c>
      <c r="E2981" s="191">
        <v>1188102.28</v>
      </c>
      <c r="F2981" s="191">
        <v>1188096.46</v>
      </c>
    </row>
    <row r="2982" spans="3:6">
      <c r="C2982" s="213" t="s">
        <v>1940</v>
      </c>
      <c r="D2982" s="191">
        <v>4768626</v>
      </c>
      <c r="E2982" s="191">
        <v>1188102.28</v>
      </c>
      <c r="F2982" s="191">
        <v>1188096.46</v>
      </c>
    </row>
    <row r="2983" spans="3:6">
      <c r="C2983" s="212" t="s">
        <v>519</v>
      </c>
      <c r="D2983" s="191">
        <v>112184524</v>
      </c>
      <c r="E2983" s="191">
        <v>76456554</v>
      </c>
      <c r="F2983" s="191">
        <v>76456550.670000002</v>
      </c>
    </row>
    <row r="2984" spans="3:6">
      <c r="C2984" s="213" t="s">
        <v>866</v>
      </c>
      <c r="D2984" s="191">
        <v>112184524</v>
      </c>
      <c r="E2984" s="191">
        <v>76456554</v>
      </c>
      <c r="F2984" s="191">
        <v>76456550.670000002</v>
      </c>
    </row>
    <row r="2985" spans="3:6">
      <c r="C2985" s="212" t="s">
        <v>3902</v>
      </c>
      <c r="D2985" s="191">
        <v>11208701</v>
      </c>
      <c r="E2985" s="191">
        <v>2806236.06</v>
      </c>
      <c r="F2985" s="191">
        <v>2806235.21</v>
      </c>
    </row>
    <row r="2986" spans="3:6">
      <c r="C2986" s="213" t="s">
        <v>1941</v>
      </c>
      <c r="D2986" s="191">
        <v>11208701</v>
      </c>
      <c r="E2986" s="191">
        <v>2806236.06</v>
      </c>
      <c r="F2986" s="191">
        <v>2806235.21</v>
      </c>
    </row>
    <row r="2987" spans="3:6">
      <c r="C2987" s="212" t="s">
        <v>520</v>
      </c>
      <c r="D2987" s="191">
        <v>83503706</v>
      </c>
      <c r="E2987" s="191">
        <v>201200875.97</v>
      </c>
      <c r="F2987" s="191">
        <v>173087893.19</v>
      </c>
    </row>
    <row r="2988" spans="3:6">
      <c r="C2988" s="213" t="s">
        <v>867</v>
      </c>
      <c r="D2988" s="191">
        <v>83503706</v>
      </c>
      <c r="E2988" s="191">
        <v>201200875.97</v>
      </c>
      <c r="F2988" s="191">
        <v>173087893.19</v>
      </c>
    </row>
    <row r="2989" spans="3:6">
      <c r="C2989" s="212" t="s">
        <v>3901</v>
      </c>
      <c r="D2989" s="191">
        <v>11208701</v>
      </c>
      <c r="E2989" s="191">
        <v>2806236.06</v>
      </c>
      <c r="F2989" s="191">
        <v>2806235.21</v>
      </c>
    </row>
    <row r="2990" spans="3:6">
      <c r="C2990" s="213" t="s">
        <v>1942</v>
      </c>
      <c r="D2990" s="191">
        <v>11208701</v>
      </c>
      <c r="E2990" s="191">
        <v>2806236.06</v>
      </c>
      <c r="F2990" s="191">
        <v>2806235.21</v>
      </c>
    </row>
    <row r="2991" spans="3:6">
      <c r="C2991" s="212" t="s">
        <v>521</v>
      </c>
      <c r="D2991" s="191">
        <v>17964612</v>
      </c>
      <c r="E2991" s="191">
        <v>56402310.409999996</v>
      </c>
      <c r="F2991" s="191">
        <v>37145678.420000002</v>
      </c>
    </row>
    <row r="2992" spans="3:6">
      <c r="C2992" s="213" t="s">
        <v>868</v>
      </c>
      <c r="D2992" s="191">
        <v>17964612</v>
      </c>
      <c r="E2992" s="191">
        <v>56402310.409999996</v>
      </c>
      <c r="F2992" s="191">
        <v>37145678.420000002</v>
      </c>
    </row>
    <row r="2993" spans="3:6">
      <c r="C2993" s="212" t="s">
        <v>1943</v>
      </c>
      <c r="D2993" s="191">
        <v>4768626</v>
      </c>
      <c r="E2993" s="191">
        <v>1188097.45</v>
      </c>
      <c r="F2993" s="191">
        <v>1188096.45</v>
      </c>
    </row>
    <row r="2994" spans="3:6">
      <c r="C2994" s="213" t="s">
        <v>1944</v>
      </c>
      <c r="D2994" s="191">
        <v>4768626</v>
      </c>
      <c r="E2994" s="191">
        <v>1188097.45</v>
      </c>
      <c r="F2994" s="191">
        <v>1188096.45</v>
      </c>
    </row>
    <row r="2995" spans="3:6">
      <c r="C2995" s="212" t="s">
        <v>3900</v>
      </c>
      <c r="D2995" s="191">
        <v>11208701</v>
      </c>
      <c r="E2995" s="191">
        <v>2921955</v>
      </c>
      <c r="F2995" s="191">
        <v>2521954.12</v>
      </c>
    </row>
    <row r="2996" spans="3:6">
      <c r="C2996" s="213" t="s">
        <v>1945</v>
      </c>
      <c r="D2996" s="191">
        <v>11208701</v>
      </c>
      <c r="E2996" s="191">
        <v>2921955</v>
      </c>
      <c r="F2996" s="191">
        <v>2521954.12</v>
      </c>
    </row>
    <row r="2997" spans="3:6">
      <c r="C2997" s="212" t="s">
        <v>522</v>
      </c>
      <c r="D2997" s="191">
        <v>162289337</v>
      </c>
      <c r="E2997" s="191">
        <v>89534.19</v>
      </c>
      <c r="F2997" s="191">
        <v>0</v>
      </c>
    </row>
    <row r="2998" spans="3:6">
      <c r="C2998" s="213" t="s">
        <v>869</v>
      </c>
      <c r="D2998" s="191">
        <v>162289337</v>
      </c>
      <c r="E2998" s="191">
        <v>89534.19</v>
      </c>
      <c r="F2998" s="191">
        <v>0</v>
      </c>
    </row>
    <row r="2999" spans="3:6">
      <c r="C2999" s="212" t="s">
        <v>1946</v>
      </c>
      <c r="D2999" s="191">
        <v>12486882</v>
      </c>
      <c r="E2999" s="191">
        <v>2809548</v>
      </c>
      <c r="F2999" s="191">
        <v>2809547.05</v>
      </c>
    </row>
    <row r="3000" spans="3:6">
      <c r="C3000" s="213" t="s">
        <v>1947</v>
      </c>
      <c r="D3000" s="191">
        <v>12486882</v>
      </c>
      <c r="E3000" s="191">
        <v>2809548</v>
      </c>
      <c r="F3000" s="191">
        <v>2809547.05</v>
      </c>
    </row>
    <row r="3001" spans="3:6">
      <c r="C3001" s="212" t="s">
        <v>1948</v>
      </c>
      <c r="D3001" s="191">
        <v>4768626</v>
      </c>
      <c r="E3001" s="191">
        <v>1072941</v>
      </c>
      <c r="F3001" s="191">
        <v>1072940.79</v>
      </c>
    </row>
    <row r="3002" spans="3:6">
      <c r="C3002" s="213" t="s">
        <v>1949</v>
      </c>
      <c r="D3002" s="191">
        <v>4768626</v>
      </c>
      <c r="E3002" s="191">
        <v>1072941</v>
      </c>
      <c r="F3002" s="191">
        <v>1072940.79</v>
      </c>
    </row>
    <row r="3003" spans="3:6">
      <c r="C3003" s="212" t="s">
        <v>1950</v>
      </c>
      <c r="D3003" s="191">
        <v>11208701</v>
      </c>
      <c r="E3003" s="191">
        <v>2521961</v>
      </c>
      <c r="F3003" s="191">
        <v>2521954.13</v>
      </c>
    </row>
    <row r="3004" spans="3:6">
      <c r="C3004" s="213" t="s">
        <v>1951</v>
      </c>
      <c r="D3004" s="191">
        <v>11208701</v>
      </c>
      <c r="E3004" s="191">
        <v>2521961</v>
      </c>
      <c r="F3004" s="191">
        <v>2521954.13</v>
      </c>
    </row>
    <row r="3005" spans="3:6">
      <c r="C3005" s="212" t="s">
        <v>1952</v>
      </c>
      <c r="D3005" s="191">
        <v>6731551</v>
      </c>
      <c r="E3005" s="191">
        <v>1</v>
      </c>
      <c r="F3005" s="191">
        <v>0</v>
      </c>
    </row>
    <row r="3006" spans="3:6">
      <c r="C3006" s="213" t="s">
        <v>1953</v>
      </c>
      <c r="D3006" s="191">
        <v>6731551</v>
      </c>
      <c r="E3006" s="191">
        <v>1</v>
      </c>
      <c r="F3006" s="191">
        <v>0</v>
      </c>
    </row>
    <row r="3007" spans="3:6">
      <c r="C3007" s="212" t="s">
        <v>1954</v>
      </c>
      <c r="D3007" s="191">
        <v>4768626</v>
      </c>
      <c r="E3007" s="191">
        <v>1</v>
      </c>
      <c r="F3007" s="191">
        <v>0</v>
      </c>
    </row>
    <row r="3008" spans="3:6">
      <c r="C3008" s="213" t="s">
        <v>1955</v>
      </c>
      <c r="D3008" s="191">
        <v>4768626</v>
      </c>
      <c r="E3008" s="191">
        <v>1</v>
      </c>
      <c r="F3008" s="191">
        <v>0</v>
      </c>
    </row>
    <row r="3009" spans="3:6">
      <c r="C3009" s="212" t="s">
        <v>2719</v>
      </c>
      <c r="D3009" s="191">
        <v>11208701</v>
      </c>
      <c r="E3009" s="191">
        <v>1</v>
      </c>
      <c r="F3009" s="191">
        <v>0</v>
      </c>
    </row>
    <row r="3010" spans="3:6">
      <c r="C3010" s="213" t="s">
        <v>1956</v>
      </c>
      <c r="D3010" s="191">
        <v>11208701</v>
      </c>
      <c r="E3010" s="191">
        <v>1</v>
      </c>
      <c r="F3010" s="191">
        <v>0</v>
      </c>
    </row>
    <row r="3011" spans="3:6">
      <c r="C3011" s="212" t="s">
        <v>1957</v>
      </c>
      <c r="D3011" s="191">
        <v>11208701</v>
      </c>
      <c r="E3011" s="191">
        <v>1</v>
      </c>
      <c r="F3011" s="191">
        <v>0</v>
      </c>
    </row>
    <row r="3012" spans="3:6">
      <c r="C3012" s="213" t="s">
        <v>1958</v>
      </c>
      <c r="D3012" s="191">
        <v>11208701</v>
      </c>
      <c r="E3012" s="191">
        <v>1</v>
      </c>
      <c r="F3012" s="191">
        <v>0</v>
      </c>
    </row>
    <row r="3013" spans="3:6">
      <c r="C3013" s="212" t="s">
        <v>1959</v>
      </c>
      <c r="D3013" s="191">
        <v>4768626</v>
      </c>
      <c r="E3013" s="191">
        <v>1104978</v>
      </c>
      <c r="F3013" s="191">
        <v>1104976.57</v>
      </c>
    </row>
    <row r="3014" spans="3:6">
      <c r="C3014" s="213" t="s">
        <v>1960</v>
      </c>
      <c r="D3014" s="191">
        <v>4768626</v>
      </c>
      <c r="E3014" s="191">
        <v>1104978</v>
      </c>
      <c r="F3014" s="191">
        <v>1104976.57</v>
      </c>
    </row>
    <row r="3015" spans="3:6">
      <c r="C3015" s="212" t="s">
        <v>1961</v>
      </c>
      <c r="D3015" s="191">
        <v>11208701</v>
      </c>
      <c r="E3015" s="191">
        <v>2473133</v>
      </c>
      <c r="F3015" s="191">
        <v>2473131.88</v>
      </c>
    </row>
    <row r="3016" spans="3:6">
      <c r="C3016" s="213" t="s">
        <v>1962</v>
      </c>
      <c r="D3016" s="191">
        <v>11208701</v>
      </c>
      <c r="E3016" s="191">
        <v>2473133</v>
      </c>
      <c r="F3016" s="191">
        <v>2473131.88</v>
      </c>
    </row>
    <row r="3017" spans="3:6">
      <c r="C3017" s="212" t="s">
        <v>523</v>
      </c>
      <c r="D3017" s="191">
        <v>22368479</v>
      </c>
      <c r="E3017" s="191">
        <v>64609621.030000001</v>
      </c>
      <c r="F3017" s="191">
        <v>53171512.460000001</v>
      </c>
    </row>
    <row r="3018" spans="3:6">
      <c r="C3018" s="213" t="s">
        <v>870</v>
      </c>
      <c r="D3018" s="191">
        <v>22368479</v>
      </c>
      <c r="E3018" s="191">
        <v>64609621.030000001</v>
      </c>
      <c r="F3018" s="191">
        <v>53171512.460000001</v>
      </c>
    </row>
    <row r="3019" spans="3:6">
      <c r="C3019" s="212" t="s">
        <v>3899</v>
      </c>
      <c r="D3019" s="191">
        <v>6731551</v>
      </c>
      <c r="E3019" s="191">
        <v>1523285</v>
      </c>
      <c r="F3019" s="191">
        <v>1523283.76</v>
      </c>
    </row>
    <row r="3020" spans="3:6">
      <c r="C3020" s="213" t="s">
        <v>1963</v>
      </c>
      <c r="D3020" s="191">
        <v>6731551</v>
      </c>
      <c r="E3020" s="191">
        <v>1523285</v>
      </c>
      <c r="F3020" s="191">
        <v>1523283.76</v>
      </c>
    </row>
    <row r="3021" spans="3:6">
      <c r="C3021" s="212" t="s">
        <v>1964</v>
      </c>
      <c r="D3021" s="191">
        <v>6731551</v>
      </c>
      <c r="E3021" s="191">
        <v>1523285</v>
      </c>
      <c r="F3021" s="191">
        <v>1523283.76</v>
      </c>
    </row>
    <row r="3022" spans="3:6">
      <c r="C3022" s="213" t="s">
        <v>1965</v>
      </c>
      <c r="D3022" s="191">
        <v>6731551</v>
      </c>
      <c r="E3022" s="191">
        <v>1523285</v>
      </c>
      <c r="F3022" s="191">
        <v>1523283.76</v>
      </c>
    </row>
    <row r="3023" spans="3:6">
      <c r="C3023" s="212" t="s">
        <v>1966</v>
      </c>
      <c r="D3023" s="191">
        <v>4768626</v>
      </c>
      <c r="E3023" s="191">
        <v>1364160.44</v>
      </c>
      <c r="F3023" s="191">
        <v>1364158.89</v>
      </c>
    </row>
    <row r="3024" spans="3:6">
      <c r="C3024" s="213" t="s">
        <v>1967</v>
      </c>
      <c r="D3024" s="191">
        <v>4768626</v>
      </c>
      <c r="E3024" s="191">
        <v>1364160.44</v>
      </c>
      <c r="F3024" s="191">
        <v>1364158.89</v>
      </c>
    </row>
    <row r="3025" spans="3:6">
      <c r="C3025" s="212" t="s">
        <v>1968</v>
      </c>
      <c r="D3025" s="191">
        <v>11208701</v>
      </c>
      <c r="E3025" s="191">
        <v>2464947.17</v>
      </c>
      <c r="F3025" s="191">
        <v>2464945.83</v>
      </c>
    </row>
    <row r="3026" spans="3:6">
      <c r="C3026" s="213" t="s">
        <v>1969</v>
      </c>
      <c r="D3026" s="191">
        <v>11208701</v>
      </c>
      <c r="E3026" s="191">
        <v>2464947.17</v>
      </c>
      <c r="F3026" s="191">
        <v>2464945.83</v>
      </c>
    </row>
    <row r="3027" spans="3:6">
      <c r="C3027" s="212" t="s">
        <v>1970</v>
      </c>
      <c r="D3027" s="191">
        <v>4768626</v>
      </c>
      <c r="E3027" s="191">
        <v>1364160.42</v>
      </c>
      <c r="F3027" s="191">
        <v>1364158.89</v>
      </c>
    </row>
    <row r="3028" spans="3:6">
      <c r="C3028" s="213" t="s">
        <v>1971</v>
      </c>
      <c r="D3028" s="191">
        <v>4768626</v>
      </c>
      <c r="E3028" s="191">
        <v>1364160.42</v>
      </c>
      <c r="F3028" s="191">
        <v>1364158.89</v>
      </c>
    </row>
    <row r="3029" spans="3:6">
      <c r="C3029" s="212" t="s">
        <v>1972</v>
      </c>
      <c r="D3029" s="191">
        <v>11208701</v>
      </c>
      <c r="E3029" s="191">
        <v>1721789</v>
      </c>
      <c r="F3029" s="191">
        <v>1721785.53</v>
      </c>
    </row>
    <row r="3030" spans="3:6">
      <c r="C3030" s="213" t="s">
        <v>1973</v>
      </c>
      <c r="D3030" s="191">
        <v>11208701</v>
      </c>
      <c r="E3030" s="191">
        <v>1721789</v>
      </c>
      <c r="F3030" s="191">
        <v>1721785.53</v>
      </c>
    </row>
    <row r="3031" spans="3:6">
      <c r="C3031" s="212" t="s">
        <v>3898</v>
      </c>
      <c r="D3031" s="191">
        <v>6731551</v>
      </c>
      <c r="E3031" s="191">
        <v>2907757.46</v>
      </c>
      <c r="F3031" s="191">
        <v>2907756.89</v>
      </c>
    </row>
    <row r="3032" spans="3:6">
      <c r="C3032" s="213" t="s">
        <v>1974</v>
      </c>
      <c r="D3032" s="191">
        <v>6731551</v>
      </c>
      <c r="E3032" s="191">
        <v>2907757.46</v>
      </c>
      <c r="F3032" s="191">
        <v>2907756.89</v>
      </c>
    </row>
    <row r="3033" spans="3:6">
      <c r="C3033" s="212" t="s">
        <v>3897</v>
      </c>
      <c r="D3033" s="191">
        <v>89494061</v>
      </c>
      <c r="E3033" s="191">
        <v>0</v>
      </c>
      <c r="F3033" s="191">
        <v>0</v>
      </c>
    </row>
    <row r="3034" spans="3:6">
      <c r="C3034" s="213" t="s">
        <v>875</v>
      </c>
      <c r="D3034" s="191">
        <v>89494061</v>
      </c>
      <c r="E3034" s="191">
        <v>0</v>
      </c>
      <c r="F3034" s="191">
        <v>0</v>
      </c>
    </row>
    <row r="3035" spans="3:6">
      <c r="C3035" s="212" t="s">
        <v>524</v>
      </c>
      <c r="D3035" s="191">
        <v>41235553</v>
      </c>
      <c r="E3035" s="191">
        <v>100269396.36</v>
      </c>
      <c r="F3035" s="191">
        <v>62341792.329999998</v>
      </c>
    </row>
    <row r="3036" spans="3:6">
      <c r="C3036" s="213" t="s">
        <v>871</v>
      </c>
      <c r="D3036" s="191">
        <v>41235553</v>
      </c>
      <c r="E3036" s="191">
        <v>100269396.36</v>
      </c>
      <c r="F3036" s="191">
        <v>62341792.329999998</v>
      </c>
    </row>
    <row r="3037" spans="3:6">
      <c r="C3037" s="212" t="s">
        <v>1975</v>
      </c>
      <c r="D3037" s="191">
        <v>6731551</v>
      </c>
      <c r="E3037" s="191">
        <v>1721787.62</v>
      </c>
      <c r="F3037" s="191">
        <v>1721785.52</v>
      </c>
    </row>
    <row r="3038" spans="3:6">
      <c r="C3038" s="213" t="s">
        <v>1976</v>
      </c>
      <c r="D3038" s="191">
        <v>6731551</v>
      </c>
      <c r="E3038" s="191">
        <v>1721787.62</v>
      </c>
      <c r="F3038" s="191">
        <v>1721785.52</v>
      </c>
    </row>
    <row r="3039" spans="3:6">
      <c r="C3039" s="212" t="s">
        <v>1977</v>
      </c>
      <c r="D3039" s="191">
        <v>11208701</v>
      </c>
      <c r="E3039" s="191">
        <v>1721789</v>
      </c>
      <c r="F3039" s="191">
        <v>1721785.52</v>
      </c>
    </row>
    <row r="3040" spans="3:6">
      <c r="C3040" s="213" t="s">
        <v>1978</v>
      </c>
      <c r="D3040" s="191">
        <v>11208701</v>
      </c>
      <c r="E3040" s="191">
        <v>1721789</v>
      </c>
      <c r="F3040" s="191">
        <v>1721785.52</v>
      </c>
    </row>
    <row r="3041" spans="3:6">
      <c r="C3041" s="212" t="s">
        <v>1979</v>
      </c>
      <c r="D3041" s="191">
        <v>11208701</v>
      </c>
      <c r="E3041" s="191">
        <v>1203133.3600000001</v>
      </c>
      <c r="F3041" s="191">
        <v>1203124.6100000001</v>
      </c>
    </row>
    <row r="3042" spans="3:6">
      <c r="C3042" s="213" t="s">
        <v>1980</v>
      </c>
      <c r="D3042" s="191">
        <v>11208701</v>
      </c>
      <c r="E3042" s="191">
        <v>1203133.3600000001</v>
      </c>
      <c r="F3042" s="191">
        <v>1203124.6100000001</v>
      </c>
    </row>
    <row r="3043" spans="3:6">
      <c r="C3043" s="212" t="s">
        <v>3896</v>
      </c>
      <c r="D3043" s="191">
        <v>11208701</v>
      </c>
      <c r="E3043" s="191">
        <v>1688353.35</v>
      </c>
      <c r="F3043" s="191">
        <v>1688348.2</v>
      </c>
    </row>
    <row r="3044" spans="3:6">
      <c r="C3044" s="213" t="s">
        <v>1981</v>
      </c>
      <c r="D3044" s="191">
        <v>11208701</v>
      </c>
      <c r="E3044" s="191">
        <v>1688353.35</v>
      </c>
      <c r="F3044" s="191">
        <v>1688348.2</v>
      </c>
    </row>
    <row r="3045" spans="3:6">
      <c r="C3045" s="212" t="s">
        <v>525</v>
      </c>
      <c r="D3045" s="191">
        <v>112581153</v>
      </c>
      <c r="E3045" s="191">
        <v>349054771.67000002</v>
      </c>
      <c r="F3045" s="191">
        <v>314583624.51999998</v>
      </c>
    </row>
    <row r="3046" spans="3:6">
      <c r="C3046" s="213" t="s">
        <v>872</v>
      </c>
      <c r="D3046" s="191">
        <v>112581153</v>
      </c>
      <c r="E3046" s="191">
        <v>349054771.67000002</v>
      </c>
      <c r="F3046" s="191">
        <v>314583624.51999998</v>
      </c>
    </row>
    <row r="3047" spans="3:6">
      <c r="C3047" s="212" t="s">
        <v>1982</v>
      </c>
      <c r="D3047" s="191">
        <v>4768626</v>
      </c>
      <c r="E3047" s="191">
        <v>2473677.06</v>
      </c>
      <c r="F3047" s="191">
        <v>2473676.6800000002</v>
      </c>
    </row>
    <row r="3048" spans="3:6">
      <c r="C3048" s="213" t="s">
        <v>1983</v>
      </c>
      <c r="D3048" s="191">
        <v>4768626</v>
      </c>
      <c r="E3048" s="191">
        <v>2473677.06</v>
      </c>
      <c r="F3048" s="191">
        <v>2473676.6800000002</v>
      </c>
    </row>
    <row r="3049" spans="3:6">
      <c r="C3049" s="212" t="s">
        <v>1984</v>
      </c>
      <c r="D3049" s="191">
        <v>6731551</v>
      </c>
      <c r="E3049" s="191">
        <v>2473681.0099999998</v>
      </c>
      <c r="F3049" s="191">
        <v>2473676.67</v>
      </c>
    </row>
    <row r="3050" spans="3:6">
      <c r="C3050" s="213" t="s">
        <v>1985</v>
      </c>
      <c r="D3050" s="191">
        <v>6731551</v>
      </c>
      <c r="E3050" s="191">
        <v>2473681.0099999998</v>
      </c>
      <c r="F3050" s="191">
        <v>2473676.67</v>
      </c>
    </row>
    <row r="3051" spans="3:6">
      <c r="C3051" s="212" t="s">
        <v>1986</v>
      </c>
      <c r="D3051" s="191">
        <v>11208701</v>
      </c>
      <c r="E3051" s="191">
        <v>5250628.9000000004</v>
      </c>
      <c r="F3051" s="191">
        <v>0</v>
      </c>
    </row>
    <row r="3052" spans="3:6">
      <c r="C3052" s="213" t="s">
        <v>1987</v>
      </c>
      <c r="D3052" s="191">
        <v>11208701</v>
      </c>
      <c r="E3052" s="191">
        <v>5250628.9000000004</v>
      </c>
      <c r="F3052" s="191">
        <v>0</v>
      </c>
    </row>
    <row r="3053" spans="3:6">
      <c r="C3053" s="212" t="s">
        <v>1988</v>
      </c>
      <c r="D3053" s="191">
        <v>11208701</v>
      </c>
      <c r="E3053" s="191">
        <v>7632201</v>
      </c>
      <c r="F3053" s="191">
        <v>3808017.08</v>
      </c>
    </row>
    <row r="3054" spans="3:6">
      <c r="C3054" s="213" t="s">
        <v>1989</v>
      </c>
      <c r="D3054" s="191">
        <v>11208701</v>
      </c>
      <c r="E3054" s="191">
        <v>7632201</v>
      </c>
      <c r="F3054" s="191">
        <v>3808017.08</v>
      </c>
    </row>
    <row r="3055" spans="3:6">
      <c r="C3055" s="212" t="s">
        <v>1990</v>
      </c>
      <c r="D3055" s="191">
        <v>4768626</v>
      </c>
      <c r="E3055" s="191">
        <v>3546026</v>
      </c>
      <c r="F3055" s="191">
        <v>1519763.98</v>
      </c>
    </row>
    <row r="3056" spans="3:6">
      <c r="C3056" s="213" t="s">
        <v>1991</v>
      </c>
      <c r="D3056" s="191">
        <v>4768626</v>
      </c>
      <c r="E3056" s="191">
        <v>3546026</v>
      </c>
      <c r="F3056" s="191">
        <v>1519763.98</v>
      </c>
    </row>
    <row r="3057" spans="3:6">
      <c r="C3057" s="212" t="s">
        <v>526</v>
      </c>
      <c r="D3057" s="191">
        <v>49666591</v>
      </c>
      <c r="E3057" s="191">
        <v>24431158.879999999</v>
      </c>
      <c r="F3057" s="191">
        <v>20606971.079999998</v>
      </c>
    </row>
    <row r="3058" spans="3:6">
      <c r="C3058" s="213" t="s">
        <v>873</v>
      </c>
      <c r="D3058" s="191">
        <v>38457890</v>
      </c>
      <c r="E3058" s="191">
        <v>16798957.879999999</v>
      </c>
      <c r="F3058" s="191">
        <v>16798954</v>
      </c>
    </row>
    <row r="3059" spans="3:6">
      <c r="C3059" s="213" t="s">
        <v>1992</v>
      </c>
      <c r="D3059" s="191">
        <v>11208701</v>
      </c>
      <c r="E3059" s="191">
        <v>7632201</v>
      </c>
      <c r="F3059" s="191">
        <v>3808017.08</v>
      </c>
    </row>
    <row r="3060" spans="3:6">
      <c r="C3060" s="212" t="s">
        <v>1993</v>
      </c>
      <c r="D3060" s="191">
        <v>4768626</v>
      </c>
      <c r="E3060" s="191">
        <v>4945576</v>
      </c>
      <c r="F3060" s="191">
        <v>4893203.96</v>
      </c>
    </row>
    <row r="3061" spans="3:6">
      <c r="C3061" s="213" t="s">
        <v>1994</v>
      </c>
      <c r="D3061" s="191">
        <v>4768626</v>
      </c>
      <c r="E3061" s="191">
        <v>4945576</v>
      </c>
      <c r="F3061" s="191">
        <v>4893203.96</v>
      </c>
    </row>
    <row r="3062" spans="3:6">
      <c r="C3062" s="212" t="s">
        <v>1995</v>
      </c>
      <c r="D3062" s="191">
        <v>11208701</v>
      </c>
      <c r="E3062" s="191">
        <v>7231689</v>
      </c>
      <c r="F3062" s="191">
        <v>3739770.98</v>
      </c>
    </row>
    <row r="3063" spans="3:6">
      <c r="C3063" s="213" t="s">
        <v>1996</v>
      </c>
      <c r="D3063" s="191">
        <v>11208701</v>
      </c>
      <c r="E3063" s="191">
        <v>7231689</v>
      </c>
      <c r="F3063" s="191">
        <v>3739770.98</v>
      </c>
    </row>
    <row r="3064" spans="3:6">
      <c r="C3064" s="212" t="s">
        <v>1997</v>
      </c>
      <c r="D3064" s="191">
        <v>11208701</v>
      </c>
      <c r="E3064" s="191">
        <v>6216370</v>
      </c>
      <c r="F3064" s="191">
        <v>6216369.5300000003</v>
      </c>
    </row>
    <row r="3065" spans="3:6">
      <c r="C3065" s="213" t="s">
        <v>1998</v>
      </c>
      <c r="D3065" s="191">
        <v>11208701</v>
      </c>
      <c r="E3065" s="191">
        <v>6216370</v>
      </c>
      <c r="F3065" s="191">
        <v>6216369.5300000003</v>
      </c>
    </row>
    <row r="3066" spans="3:6">
      <c r="C3066" s="212" t="s">
        <v>2720</v>
      </c>
      <c r="D3066" s="191">
        <v>4768626</v>
      </c>
      <c r="E3066" s="191">
        <v>1118300</v>
      </c>
      <c r="F3066" s="191">
        <v>1118299.93</v>
      </c>
    </row>
    <row r="3067" spans="3:6">
      <c r="C3067" s="213" t="s">
        <v>1999</v>
      </c>
      <c r="D3067" s="191">
        <v>4768626</v>
      </c>
      <c r="E3067" s="191">
        <v>1118300</v>
      </c>
      <c r="F3067" s="191">
        <v>1118299.93</v>
      </c>
    </row>
    <row r="3068" spans="3:6">
      <c r="C3068" s="212" t="s">
        <v>2000</v>
      </c>
      <c r="D3068" s="191">
        <v>6731551</v>
      </c>
      <c r="E3068" s="191">
        <v>4285937</v>
      </c>
      <c r="F3068" s="191">
        <v>2096163.27</v>
      </c>
    </row>
    <row r="3069" spans="3:6">
      <c r="C3069" s="213" t="s">
        <v>2001</v>
      </c>
      <c r="D3069" s="191">
        <v>6731551</v>
      </c>
      <c r="E3069" s="191">
        <v>4285937</v>
      </c>
      <c r="F3069" s="191">
        <v>2096163.27</v>
      </c>
    </row>
    <row r="3070" spans="3:6">
      <c r="C3070" s="212" t="s">
        <v>2002</v>
      </c>
      <c r="D3070" s="191">
        <v>11208701</v>
      </c>
      <c r="E3070" s="191">
        <v>5417775.8799999999</v>
      </c>
      <c r="F3070" s="191">
        <v>3728243.6</v>
      </c>
    </row>
    <row r="3071" spans="3:6">
      <c r="C3071" s="213" t="s">
        <v>2003</v>
      </c>
      <c r="D3071" s="191">
        <v>11208701</v>
      </c>
      <c r="E3071" s="191">
        <v>5417775.8799999999</v>
      </c>
      <c r="F3071" s="191">
        <v>3728243.6</v>
      </c>
    </row>
    <row r="3072" spans="3:6">
      <c r="C3072" s="212" t="s">
        <v>2004</v>
      </c>
      <c r="D3072" s="191">
        <v>11208701</v>
      </c>
      <c r="E3072" s="191">
        <v>5000000</v>
      </c>
      <c r="F3072" s="191">
        <v>3728243.6</v>
      </c>
    </row>
    <row r="3073" spans="3:6">
      <c r="C3073" s="213" t="s">
        <v>2005</v>
      </c>
      <c r="D3073" s="191">
        <v>11208701</v>
      </c>
      <c r="E3073" s="191">
        <v>5000000</v>
      </c>
      <c r="F3073" s="191">
        <v>3728243.6</v>
      </c>
    </row>
    <row r="3074" spans="3:6">
      <c r="C3074" s="212" t="s">
        <v>2006</v>
      </c>
      <c r="D3074" s="191">
        <v>4768626</v>
      </c>
      <c r="E3074" s="191">
        <v>0</v>
      </c>
      <c r="F3074" s="191">
        <v>0</v>
      </c>
    </row>
    <row r="3075" spans="3:6">
      <c r="C3075" s="213" t="s">
        <v>2007</v>
      </c>
      <c r="D3075" s="191">
        <v>4768626</v>
      </c>
      <c r="E3075" s="191">
        <v>0</v>
      </c>
      <c r="F3075" s="191">
        <v>0</v>
      </c>
    </row>
    <row r="3076" spans="3:6">
      <c r="C3076" s="212" t="s">
        <v>2008</v>
      </c>
      <c r="D3076" s="191">
        <v>11208701</v>
      </c>
      <c r="E3076" s="191">
        <v>6606108</v>
      </c>
      <c r="F3076" s="191">
        <v>6606107.3099999996</v>
      </c>
    </row>
    <row r="3077" spans="3:6">
      <c r="C3077" s="213" t="s">
        <v>2009</v>
      </c>
      <c r="D3077" s="191">
        <v>11208701</v>
      </c>
      <c r="E3077" s="191">
        <v>6606108</v>
      </c>
      <c r="F3077" s="191">
        <v>6606107.3099999996</v>
      </c>
    </row>
    <row r="3078" spans="3:6">
      <c r="C3078" s="212" t="s">
        <v>2010</v>
      </c>
      <c r="D3078" s="191">
        <v>11208701</v>
      </c>
      <c r="E3078" s="191">
        <v>6606108</v>
      </c>
      <c r="F3078" s="191">
        <v>6606107.3099999996</v>
      </c>
    </row>
    <row r="3079" spans="3:6">
      <c r="C3079" s="213" t="s">
        <v>2011</v>
      </c>
      <c r="D3079" s="191">
        <v>11208701</v>
      </c>
      <c r="E3079" s="191">
        <v>6606108</v>
      </c>
      <c r="F3079" s="191">
        <v>6606107.3099999996</v>
      </c>
    </row>
    <row r="3080" spans="3:6">
      <c r="C3080" s="212" t="s">
        <v>527</v>
      </c>
      <c r="D3080" s="191">
        <v>32649233</v>
      </c>
      <c r="E3080" s="191">
        <v>149114801.40000001</v>
      </c>
      <c r="F3080" s="191">
        <v>142038724.52000001</v>
      </c>
    </row>
    <row r="3081" spans="3:6">
      <c r="C3081" s="213" t="s">
        <v>874</v>
      </c>
      <c r="D3081" s="191">
        <v>32649233</v>
      </c>
      <c r="E3081" s="191">
        <v>0</v>
      </c>
      <c r="F3081" s="191">
        <v>0</v>
      </c>
    </row>
    <row r="3082" spans="3:6">
      <c r="C3082" s="213" t="s">
        <v>1096</v>
      </c>
      <c r="D3082" s="191">
        <v>0</v>
      </c>
      <c r="E3082" s="191">
        <v>149114801.40000001</v>
      </c>
      <c r="F3082" s="191">
        <v>142038724.52000001</v>
      </c>
    </row>
    <row r="3083" spans="3:6">
      <c r="C3083" s="212" t="s">
        <v>3895</v>
      </c>
      <c r="D3083" s="191">
        <v>4768626</v>
      </c>
      <c r="E3083" s="191">
        <v>1123455</v>
      </c>
      <c r="F3083" s="191">
        <v>1123454.27</v>
      </c>
    </row>
    <row r="3084" spans="3:6">
      <c r="C3084" s="213" t="s">
        <v>2012</v>
      </c>
      <c r="D3084" s="191">
        <v>4768626</v>
      </c>
      <c r="E3084" s="191">
        <v>1123455</v>
      </c>
      <c r="F3084" s="191">
        <v>1123454.27</v>
      </c>
    </row>
    <row r="3085" spans="3:6">
      <c r="C3085" s="212" t="s">
        <v>3886</v>
      </c>
      <c r="D3085" s="191">
        <v>0</v>
      </c>
      <c r="E3085" s="191">
        <v>60000000</v>
      </c>
      <c r="F3085" s="191">
        <v>59999931.960000001</v>
      </c>
    </row>
    <row r="3086" spans="3:6">
      <c r="C3086" s="213" t="s">
        <v>1096</v>
      </c>
      <c r="D3086" s="191">
        <v>0</v>
      </c>
      <c r="E3086" s="191">
        <v>60000000</v>
      </c>
      <c r="F3086" s="191">
        <v>59999931.960000001</v>
      </c>
    </row>
    <row r="3087" spans="3:6">
      <c r="C3087" s="212" t="s">
        <v>528</v>
      </c>
      <c r="D3087" s="191">
        <v>47760412</v>
      </c>
      <c r="E3087" s="191">
        <v>0</v>
      </c>
      <c r="F3087" s="191">
        <v>0</v>
      </c>
    </row>
    <row r="3088" spans="3:6">
      <c r="C3088" s="213" t="s">
        <v>876</v>
      </c>
      <c r="D3088" s="191">
        <v>47760412</v>
      </c>
      <c r="E3088" s="191">
        <v>0</v>
      </c>
      <c r="F3088" s="191">
        <v>0</v>
      </c>
    </row>
    <row r="3089" spans="3:6">
      <c r="C3089" s="212" t="s">
        <v>3894</v>
      </c>
      <c r="D3089" s="191">
        <v>11208701</v>
      </c>
      <c r="E3089" s="191">
        <v>6606108</v>
      </c>
      <c r="F3089" s="191">
        <v>6606107.3200000003</v>
      </c>
    </row>
    <row r="3090" spans="3:6">
      <c r="C3090" s="213" t="s">
        <v>2013</v>
      </c>
      <c r="D3090" s="191">
        <v>11208701</v>
      </c>
      <c r="E3090" s="191">
        <v>6606108</v>
      </c>
      <c r="F3090" s="191">
        <v>6606107.3200000003</v>
      </c>
    </row>
    <row r="3091" spans="3:6">
      <c r="C3091" s="212" t="s">
        <v>2014</v>
      </c>
      <c r="D3091" s="191">
        <v>4768626</v>
      </c>
      <c r="E3091" s="191">
        <v>2509027.75</v>
      </c>
      <c r="F3091" s="191">
        <v>2509026.75</v>
      </c>
    </row>
    <row r="3092" spans="3:6">
      <c r="C3092" s="213" t="s">
        <v>2015</v>
      </c>
      <c r="D3092" s="191">
        <v>4768626</v>
      </c>
      <c r="E3092" s="191">
        <v>2509027.75</v>
      </c>
      <c r="F3092" s="191">
        <v>2509026.75</v>
      </c>
    </row>
    <row r="3093" spans="3:6">
      <c r="C3093" s="212" t="s">
        <v>2016</v>
      </c>
      <c r="D3093" s="191">
        <v>11208701</v>
      </c>
      <c r="E3093" s="191">
        <v>2509027.75</v>
      </c>
      <c r="F3093" s="191">
        <v>2509026.75</v>
      </c>
    </row>
    <row r="3094" spans="3:6">
      <c r="C3094" s="213" t="s">
        <v>2017</v>
      </c>
      <c r="D3094" s="191">
        <v>11208701</v>
      </c>
      <c r="E3094" s="191">
        <v>2509027.75</v>
      </c>
      <c r="F3094" s="191">
        <v>2509026.75</v>
      </c>
    </row>
    <row r="3095" spans="3:6">
      <c r="C3095" s="212" t="s">
        <v>2018</v>
      </c>
      <c r="D3095" s="191">
        <v>11208701</v>
      </c>
      <c r="E3095" s="191">
        <v>2509027.75</v>
      </c>
      <c r="F3095" s="191">
        <v>2509026.75</v>
      </c>
    </row>
    <row r="3096" spans="3:6">
      <c r="C3096" s="213" t="s">
        <v>2019</v>
      </c>
      <c r="D3096" s="191">
        <v>11208701</v>
      </c>
      <c r="E3096" s="191">
        <v>2509027.75</v>
      </c>
      <c r="F3096" s="191">
        <v>2509026.75</v>
      </c>
    </row>
    <row r="3097" spans="3:6">
      <c r="C3097" s="212" t="s">
        <v>3893</v>
      </c>
      <c r="D3097" s="191">
        <v>0</v>
      </c>
      <c r="E3097" s="191">
        <v>5790645.7199999997</v>
      </c>
      <c r="F3097" s="191">
        <v>4632515.78</v>
      </c>
    </row>
    <row r="3098" spans="3:6">
      <c r="C3098" s="213" t="s">
        <v>3125</v>
      </c>
      <c r="D3098" s="191">
        <v>0</v>
      </c>
      <c r="E3098" s="191">
        <v>5790645.7199999997</v>
      </c>
      <c r="F3098" s="191">
        <v>4632515.78</v>
      </c>
    </row>
    <row r="3099" spans="3:6">
      <c r="C3099" s="212" t="s">
        <v>2020</v>
      </c>
      <c r="D3099" s="191">
        <v>11208701</v>
      </c>
      <c r="E3099" s="191">
        <v>1111733.6200000001</v>
      </c>
      <c r="F3099" s="191">
        <v>1111733.6200000001</v>
      </c>
    </row>
    <row r="3100" spans="3:6">
      <c r="C3100" s="213" t="s">
        <v>2021</v>
      </c>
      <c r="D3100" s="191">
        <v>11208701</v>
      </c>
      <c r="E3100" s="191">
        <v>1111733.6200000001</v>
      </c>
      <c r="F3100" s="191">
        <v>1111733.6200000001</v>
      </c>
    </row>
    <row r="3101" spans="3:6">
      <c r="C3101" s="212" t="s">
        <v>2022</v>
      </c>
      <c r="D3101" s="191">
        <v>11208701</v>
      </c>
      <c r="E3101" s="191">
        <v>2521954.62</v>
      </c>
      <c r="F3101" s="191">
        <v>2521954.12</v>
      </c>
    </row>
    <row r="3102" spans="3:6">
      <c r="C3102" s="213" t="s">
        <v>2023</v>
      </c>
      <c r="D3102" s="191">
        <v>11208701</v>
      </c>
      <c r="E3102" s="191">
        <v>2521954.62</v>
      </c>
      <c r="F3102" s="191">
        <v>2521954.12</v>
      </c>
    </row>
    <row r="3103" spans="3:6">
      <c r="C3103" s="212" t="s">
        <v>2024</v>
      </c>
      <c r="D3103" s="191">
        <v>4768626</v>
      </c>
      <c r="E3103" s="191">
        <v>1072940.94</v>
      </c>
      <c r="F3103" s="191">
        <v>1072940.79</v>
      </c>
    </row>
    <row r="3104" spans="3:6">
      <c r="C3104" s="213" t="s">
        <v>2025</v>
      </c>
      <c r="D3104" s="191">
        <v>4768626</v>
      </c>
      <c r="E3104" s="191">
        <v>1072940.94</v>
      </c>
      <c r="F3104" s="191">
        <v>1072940.79</v>
      </c>
    </row>
    <row r="3105" spans="3:6">
      <c r="C3105" s="212" t="s">
        <v>2026</v>
      </c>
      <c r="D3105" s="191">
        <v>11208701</v>
      </c>
      <c r="E3105" s="191">
        <v>2521955.63</v>
      </c>
      <c r="F3105" s="191">
        <v>2521954.13</v>
      </c>
    </row>
    <row r="3106" spans="3:6">
      <c r="C3106" s="213" t="s">
        <v>2027</v>
      </c>
      <c r="D3106" s="191">
        <v>11208701</v>
      </c>
      <c r="E3106" s="191">
        <v>2521955.63</v>
      </c>
      <c r="F3106" s="191">
        <v>2521954.13</v>
      </c>
    </row>
    <row r="3107" spans="3:6">
      <c r="C3107" s="212" t="s">
        <v>2028</v>
      </c>
      <c r="D3107" s="191">
        <v>6731551</v>
      </c>
      <c r="E3107" s="191">
        <v>1514599.15</v>
      </c>
      <c r="F3107" s="191">
        <v>1514598.83</v>
      </c>
    </row>
    <row r="3108" spans="3:6">
      <c r="C3108" s="213" t="s">
        <v>2029</v>
      </c>
      <c r="D3108" s="191">
        <v>6731551</v>
      </c>
      <c r="E3108" s="191">
        <v>1514599.15</v>
      </c>
      <c r="F3108" s="191">
        <v>1514598.83</v>
      </c>
    </row>
    <row r="3109" spans="3:6">
      <c r="C3109" s="212" t="s">
        <v>2030</v>
      </c>
      <c r="D3109" s="191">
        <v>6731551</v>
      </c>
      <c r="E3109" s="191">
        <v>0</v>
      </c>
      <c r="F3109" s="191">
        <v>0</v>
      </c>
    </row>
    <row r="3110" spans="3:6">
      <c r="C3110" s="213" t="s">
        <v>2031</v>
      </c>
      <c r="D3110" s="191">
        <v>6731551</v>
      </c>
      <c r="E3110" s="191">
        <v>0</v>
      </c>
      <c r="F3110" s="191">
        <v>0</v>
      </c>
    </row>
    <row r="3111" spans="3:6">
      <c r="C3111" s="212" t="s">
        <v>3892</v>
      </c>
      <c r="D3111" s="191">
        <v>0</v>
      </c>
      <c r="E3111" s="191">
        <v>5986885.4400000004</v>
      </c>
      <c r="F3111" s="191">
        <v>0</v>
      </c>
    </row>
    <row r="3112" spans="3:6">
      <c r="C3112" s="213" t="s">
        <v>3299</v>
      </c>
      <c r="D3112" s="191">
        <v>0</v>
      </c>
      <c r="E3112" s="191">
        <v>5986885.4400000004</v>
      </c>
      <c r="F3112" s="191">
        <v>0</v>
      </c>
    </row>
    <row r="3113" spans="3:6">
      <c r="C3113" s="212" t="s">
        <v>2721</v>
      </c>
      <c r="D3113" s="191">
        <v>4768626</v>
      </c>
      <c r="E3113" s="191">
        <v>3441026</v>
      </c>
      <c r="F3113" s="191">
        <v>1416170.26</v>
      </c>
    </row>
    <row r="3114" spans="3:6">
      <c r="C3114" s="213" t="s">
        <v>2032</v>
      </c>
      <c r="D3114" s="191">
        <v>4768626</v>
      </c>
      <c r="E3114" s="191">
        <v>3441026</v>
      </c>
      <c r="F3114" s="191">
        <v>1416170.26</v>
      </c>
    </row>
    <row r="3115" spans="3:6">
      <c r="C3115" s="212" t="s">
        <v>3891</v>
      </c>
      <c r="D3115" s="191">
        <v>300721032</v>
      </c>
      <c r="E3115" s="191">
        <v>304701204.27999997</v>
      </c>
      <c r="F3115" s="191">
        <v>293655578.64999998</v>
      </c>
    </row>
    <row r="3116" spans="3:6">
      <c r="C3116" s="213" t="s">
        <v>2662</v>
      </c>
      <c r="D3116" s="191">
        <v>300721032</v>
      </c>
      <c r="E3116" s="191">
        <v>304701204.27999997</v>
      </c>
      <c r="F3116" s="191">
        <v>293655578.64999998</v>
      </c>
    </row>
    <row r="3117" spans="3:6">
      <c r="C3117" s="212" t="s">
        <v>2033</v>
      </c>
      <c r="D3117" s="191">
        <v>6731551</v>
      </c>
      <c r="E3117" s="191">
        <v>4667451</v>
      </c>
      <c r="F3117" s="191">
        <v>2270604.71</v>
      </c>
    </row>
    <row r="3118" spans="3:6">
      <c r="C3118" s="213" t="s">
        <v>2034</v>
      </c>
      <c r="D3118" s="191">
        <v>6731551</v>
      </c>
      <c r="E3118" s="191">
        <v>4667451</v>
      </c>
      <c r="F3118" s="191">
        <v>2270604.71</v>
      </c>
    </row>
    <row r="3119" spans="3:6">
      <c r="C3119" s="212" t="s">
        <v>2035</v>
      </c>
      <c r="D3119" s="191">
        <v>6731551</v>
      </c>
      <c r="E3119" s="191">
        <v>4667451</v>
      </c>
      <c r="F3119" s="191">
        <v>2270604.71</v>
      </c>
    </row>
    <row r="3120" spans="3:6">
      <c r="C3120" s="213" t="s">
        <v>2036</v>
      </c>
      <c r="D3120" s="191">
        <v>6731551</v>
      </c>
      <c r="E3120" s="191">
        <v>4667451</v>
      </c>
      <c r="F3120" s="191">
        <v>2270604.71</v>
      </c>
    </row>
    <row r="3121" spans="3:6">
      <c r="C3121" s="212" t="s">
        <v>2037</v>
      </c>
      <c r="D3121" s="191">
        <v>6731551</v>
      </c>
      <c r="E3121" s="191">
        <v>0</v>
      </c>
      <c r="F3121" s="191">
        <v>0</v>
      </c>
    </row>
    <row r="3122" spans="3:6">
      <c r="C3122" s="213" t="s">
        <v>2038</v>
      </c>
      <c r="D3122" s="191">
        <v>6731551</v>
      </c>
      <c r="E3122" s="191">
        <v>0</v>
      </c>
      <c r="F3122" s="191">
        <v>0</v>
      </c>
    </row>
    <row r="3123" spans="3:6">
      <c r="C3123" s="212" t="s">
        <v>2039</v>
      </c>
      <c r="D3123" s="191">
        <v>6731551</v>
      </c>
      <c r="E3123" s="191">
        <v>2267437.85</v>
      </c>
      <c r="F3123" s="191">
        <v>2267436.8199999998</v>
      </c>
    </row>
    <row r="3124" spans="3:6">
      <c r="C3124" s="213" t="s">
        <v>2040</v>
      </c>
      <c r="D3124" s="191">
        <v>6731551</v>
      </c>
      <c r="E3124" s="191">
        <v>2267437.85</v>
      </c>
      <c r="F3124" s="191">
        <v>2267436.8199999998</v>
      </c>
    </row>
    <row r="3125" spans="3:6">
      <c r="C3125" s="212" t="s">
        <v>2041</v>
      </c>
      <c r="D3125" s="191">
        <v>4768626</v>
      </c>
      <c r="E3125" s="191">
        <v>1913486.1</v>
      </c>
      <c r="F3125" s="191">
        <v>1530787.28</v>
      </c>
    </row>
    <row r="3126" spans="3:6">
      <c r="C3126" s="213" t="s">
        <v>2042</v>
      </c>
      <c r="D3126" s="191">
        <v>4768626</v>
      </c>
      <c r="E3126" s="191">
        <v>1913486.1</v>
      </c>
      <c r="F3126" s="191">
        <v>1530787.28</v>
      </c>
    </row>
    <row r="3127" spans="3:6">
      <c r="C3127" s="212" t="s">
        <v>3890</v>
      </c>
      <c r="D3127" s="191">
        <v>0</v>
      </c>
      <c r="E3127" s="191">
        <v>270000001</v>
      </c>
      <c r="F3127" s="191">
        <v>269999999</v>
      </c>
    </row>
    <row r="3128" spans="3:6">
      <c r="C3128" s="213" t="s">
        <v>3126</v>
      </c>
      <c r="D3128" s="191">
        <v>0</v>
      </c>
      <c r="E3128" s="191">
        <v>270000001</v>
      </c>
      <c r="F3128" s="191">
        <v>269999999</v>
      </c>
    </row>
    <row r="3129" spans="3:6">
      <c r="C3129" s="212" t="s">
        <v>2043</v>
      </c>
      <c r="D3129" s="191">
        <v>11208701</v>
      </c>
      <c r="E3129" s="191">
        <v>3590801</v>
      </c>
      <c r="F3129" s="191">
        <v>3590796.48</v>
      </c>
    </row>
    <row r="3130" spans="3:6">
      <c r="C3130" s="213" t="s">
        <v>2044</v>
      </c>
      <c r="D3130" s="191">
        <v>11208701</v>
      </c>
      <c r="E3130" s="191">
        <v>3590801</v>
      </c>
      <c r="F3130" s="191">
        <v>3590796.48</v>
      </c>
    </row>
    <row r="3131" spans="3:6">
      <c r="C3131" s="212" t="s">
        <v>2045</v>
      </c>
      <c r="D3131" s="191">
        <v>6731551</v>
      </c>
      <c r="E3131" s="191">
        <v>2267441</v>
      </c>
      <c r="F3131" s="191">
        <v>2267436.8199999998</v>
      </c>
    </row>
    <row r="3132" spans="3:6">
      <c r="C3132" s="213" t="s">
        <v>2046</v>
      </c>
      <c r="D3132" s="191">
        <v>6731551</v>
      </c>
      <c r="E3132" s="191">
        <v>2267441</v>
      </c>
      <c r="F3132" s="191">
        <v>2267436.8199999998</v>
      </c>
    </row>
    <row r="3133" spans="3:6">
      <c r="C3133" s="212" t="s">
        <v>2047</v>
      </c>
      <c r="D3133" s="191">
        <v>4768626</v>
      </c>
      <c r="E3133" s="191">
        <v>1913486.1</v>
      </c>
      <c r="F3133" s="191">
        <v>1530787.28</v>
      </c>
    </row>
    <row r="3134" spans="3:6">
      <c r="C3134" s="213" t="s">
        <v>2048</v>
      </c>
      <c r="D3134" s="191">
        <v>4768626</v>
      </c>
      <c r="E3134" s="191">
        <v>1913486.1</v>
      </c>
      <c r="F3134" s="191">
        <v>1530787.28</v>
      </c>
    </row>
    <row r="3135" spans="3:6">
      <c r="C3135" s="212" t="s">
        <v>2049</v>
      </c>
      <c r="D3135" s="191">
        <v>11208701</v>
      </c>
      <c r="E3135" s="191">
        <v>4197563</v>
      </c>
      <c r="F3135" s="191">
        <v>4197562.68</v>
      </c>
    </row>
    <row r="3136" spans="3:6">
      <c r="C3136" s="213" t="s">
        <v>2050</v>
      </c>
      <c r="D3136" s="191">
        <v>11208701</v>
      </c>
      <c r="E3136" s="191">
        <v>4197563</v>
      </c>
      <c r="F3136" s="191">
        <v>4197562.68</v>
      </c>
    </row>
    <row r="3137" spans="3:6">
      <c r="C3137" s="212" t="s">
        <v>2051</v>
      </c>
      <c r="D3137" s="191">
        <v>11208701</v>
      </c>
      <c r="E3137" s="191">
        <v>2464947.17</v>
      </c>
      <c r="F3137" s="191">
        <v>2464945.83</v>
      </c>
    </row>
    <row r="3138" spans="3:6">
      <c r="C3138" s="213" t="s">
        <v>2052</v>
      </c>
      <c r="D3138" s="191">
        <v>11208701</v>
      </c>
      <c r="E3138" s="191">
        <v>2464947.17</v>
      </c>
      <c r="F3138" s="191">
        <v>2464945.83</v>
      </c>
    </row>
    <row r="3139" spans="3:6">
      <c r="C3139" s="211" t="s">
        <v>282</v>
      </c>
      <c r="D3139" s="199">
        <v>0</v>
      </c>
      <c r="E3139" s="199">
        <v>752780279.70000005</v>
      </c>
      <c r="F3139" s="199">
        <v>752780279</v>
      </c>
    </row>
    <row r="3140" spans="3:6">
      <c r="C3140" s="212" t="s">
        <v>3889</v>
      </c>
      <c r="D3140" s="191">
        <v>0</v>
      </c>
      <c r="E3140" s="191">
        <v>499859046.69999999</v>
      </c>
      <c r="F3140" s="191">
        <v>499859046</v>
      </c>
    </row>
    <row r="3141" spans="3:6">
      <c r="C3141" s="213" t="s">
        <v>3257</v>
      </c>
      <c r="D3141" s="191">
        <v>0</v>
      </c>
      <c r="E3141" s="191">
        <v>499859046.69999999</v>
      </c>
      <c r="F3141" s="191">
        <v>499859046</v>
      </c>
    </row>
    <row r="3142" spans="3:6">
      <c r="C3142" s="212" t="s">
        <v>3888</v>
      </c>
      <c r="D3142" s="191">
        <v>0</v>
      </c>
      <c r="E3142" s="191">
        <v>252921233</v>
      </c>
      <c r="F3142" s="191">
        <v>252921233</v>
      </c>
    </row>
    <row r="3143" spans="3:6">
      <c r="C3143" s="213" t="s">
        <v>3257</v>
      </c>
      <c r="D3143" s="191">
        <v>0</v>
      </c>
      <c r="E3143" s="191">
        <v>252921233</v>
      </c>
      <c r="F3143" s="191">
        <v>252921233</v>
      </c>
    </row>
    <row r="3144" spans="3:6">
      <c r="C3144" s="211" t="s">
        <v>297</v>
      </c>
      <c r="D3144" s="199">
        <v>1211993465</v>
      </c>
      <c r="E3144" s="199">
        <v>884821797.16999996</v>
      </c>
      <c r="F3144" s="199">
        <v>884821792.30000007</v>
      </c>
    </row>
    <row r="3145" spans="3:6">
      <c r="C3145" s="212" t="s">
        <v>3887</v>
      </c>
      <c r="D3145" s="191">
        <v>1022723262</v>
      </c>
      <c r="E3145" s="191">
        <v>712723262</v>
      </c>
      <c r="F3145" s="191">
        <v>712723262</v>
      </c>
    </row>
    <row r="3146" spans="3:6">
      <c r="C3146" s="213" t="s">
        <v>855</v>
      </c>
      <c r="D3146" s="191">
        <v>1022723262</v>
      </c>
      <c r="E3146" s="191">
        <v>712723262</v>
      </c>
      <c r="F3146" s="191">
        <v>712723262</v>
      </c>
    </row>
    <row r="3147" spans="3:6">
      <c r="C3147" s="212" t="s">
        <v>3256</v>
      </c>
      <c r="D3147" s="191">
        <v>0</v>
      </c>
      <c r="E3147" s="191">
        <v>3536052</v>
      </c>
      <c r="F3147" s="191">
        <v>3536051.01</v>
      </c>
    </row>
    <row r="3148" spans="3:6">
      <c r="C3148" s="213" t="s">
        <v>3255</v>
      </c>
      <c r="D3148" s="191">
        <v>0</v>
      </c>
      <c r="E3148" s="191">
        <v>3536052</v>
      </c>
      <c r="F3148" s="191">
        <v>3536051.01</v>
      </c>
    </row>
    <row r="3149" spans="3:6">
      <c r="C3149" s="212" t="s">
        <v>3254</v>
      </c>
      <c r="D3149" s="191">
        <v>0</v>
      </c>
      <c r="E3149" s="191">
        <v>2.81</v>
      </c>
      <c r="F3149" s="191">
        <v>0</v>
      </c>
    </row>
    <row r="3150" spans="3:6">
      <c r="C3150" s="213" t="s">
        <v>3253</v>
      </c>
      <c r="D3150" s="191">
        <v>0</v>
      </c>
      <c r="E3150" s="191">
        <v>2.81</v>
      </c>
      <c r="F3150" s="191">
        <v>0</v>
      </c>
    </row>
    <row r="3151" spans="3:6">
      <c r="C3151" s="212" t="s">
        <v>527</v>
      </c>
      <c r="D3151" s="191">
        <v>132489142</v>
      </c>
      <c r="E3151" s="191">
        <v>108499070</v>
      </c>
      <c r="F3151" s="191">
        <v>108499068.93000001</v>
      </c>
    </row>
    <row r="3152" spans="3:6">
      <c r="C3152" s="213" t="s">
        <v>1096</v>
      </c>
      <c r="D3152" s="191">
        <v>132489142</v>
      </c>
      <c r="E3152" s="191">
        <v>108499070</v>
      </c>
      <c r="F3152" s="191">
        <v>108499068.93000001</v>
      </c>
    </row>
    <row r="3153" spans="3:6">
      <c r="C3153" s="212" t="s">
        <v>3886</v>
      </c>
      <c r="D3153" s="191">
        <v>56781061</v>
      </c>
      <c r="E3153" s="191">
        <v>0</v>
      </c>
      <c r="F3153" s="191">
        <v>0</v>
      </c>
    </row>
    <row r="3154" spans="3:6">
      <c r="C3154" s="213" t="s">
        <v>1096</v>
      </c>
      <c r="D3154" s="191">
        <v>56781061</v>
      </c>
      <c r="E3154" s="191">
        <v>0</v>
      </c>
      <c r="F3154" s="191">
        <v>0</v>
      </c>
    </row>
    <row r="3155" spans="3:6">
      <c r="C3155" s="212" t="s">
        <v>3888</v>
      </c>
      <c r="D3155" s="191">
        <v>0</v>
      </c>
      <c r="E3155" s="191">
        <v>60063410.359999999</v>
      </c>
      <c r="F3155" s="191">
        <v>60063410.359999999</v>
      </c>
    </row>
    <row r="3156" spans="3:6">
      <c r="C3156" s="213" t="s">
        <v>3257</v>
      </c>
      <c r="D3156" s="191">
        <v>0</v>
      </c>
      <c r="E3156" s="191">
        <v>60063410.359999999</v>
      </c>
      <c r="F3156" s="191">
        <v>60063410.359999999</v>
      </c>
    </row>
    <row r="3157" spans="3:6">
      <c r="C3157" s="211" t="s">
        <v>283</v>
      </c>
      <c r="D3157" s="199">
        <v>228950000</v>
      </c>
      <c r="E3157" s="199">
        <v>16127500</v>
      </c>
      <c r="F3157" s="199">
        <v>0</v>
      </c>
    </row>
    <row r="3158" spans="3:6">
      <c r="C3158" s="212" t="s">
        <v>281</v>
      </c>
      <c r="D3158" s="191">
        <v>228950000</v>
      </c>
      <c r="E3158" s="191">
        <v>16127500</v>
      </c>
      <c r="F3158" s="191">
        <v>0</v>
      </c>
    </row>
    <row r="3159" spans="3:6">
      <c r="C3159" s="213" t="s">
        <v>877</v>
      </c>
      <c r="D3159" s="191">
        <v>228950000</v>
      </c>
      <c r="E3159" s="191">
        <v>16127500</v>
      </c>
      <c r="F3159" s="191">
        <v>0</v>
      </c>
    </row>
    <row r="3160" spans="3:6">
      <c r="C3160" s="210" t="s">
        <v>529</v>
      </c>
      <c r="D3160" s="191">
        <v>291330348</v>
      </c>
      <c r="E3160" s="191">
        <v>327963581.17000002</v>
      </c>
      <c r="F3160" s="191">
        <v>285983266.26999998</v>
      </c>
    </row>
    <row r="3161" spans="3:6">
      <c r="C3161" s="211" t="s">
        <v>280</v>
      </c>
      <c r="D3161" s="199">
        <v>291330348</v>
      </c>
      <c r="E3161" s="199">
        <v>327963581.17000002</v>
      </c>
      <c r="F3161" s="199">
        <v>285983266.26999998</v>
      </c>
    </row>
    <row r="3162" spans="3:6">
      <c r="C3162" s="212" t="s">
        <v>2053</v>
      </c>
      <c r="D3162" s="191">
        <v>5149544</v>
      </c>
      <c r="E3162" s="191">
        <v>8698861</v>
      </c>
      <c r="F3162" s="191">
        <v>8698859.8200000003</v>
      </c>
    </row>
    <row r="3163" spans="3:6">
      <c r="C3163" s="213" t="s">
        <v>2054</v>
      </c>
      <c r="D3163" s="191">
        <v>5149544</v>
      </c>
      <c r="E3163" s="191">
        <v>8698861</v>
      </c>
      <c r="F3163" s="191">
        <v>8698859.8200000003</v>
      </c>
    </row>
    <row r="3164" spans="3:6">
      <c r="C3164" s="212" t="s">
        <v>3387</v>
      </c>
      <c r="D3164" s="191">
        <v>0</v>
      </c>
      <c r="E3164" s="191">
        <v>24121673.140000001</v>
      </c>
      <c r="F3164" s="191">
        <v>24121670.559999999</v>
      </c>
    </row>
    <row r="3165" spans="3:6">
      <c r="C3165" s="213" t="s">
        <v>3386</v>
      </c>
      <c r="D3165" s="191">
        <v>0</v>
      </c>
      <c r="E3165" s="191">
        <v>24121673.140000001</v>
      </c>
      <c r="F3165" s="191">
        <v>24121670.559999999</v>
      </c>
    </row>
    <row r="3166" spans="3:6">
      <c r="C3166" s="212" t="s">
        <v>2055</v>
      </c>
      <c r="D3166" s="191">
        <v>21825563</v>
      </c>
      <c r="E3166" s="191">
        <v>1</v>
      </c>
      <c r="F3166" s="191">
        <v>0</v>
      </c>
    </row>
    <row r="3167" spans="3:6">
      <c r="C3167" s="213" t="s">
        <v>2056</v>
      </c>
      <c r="D3167" s="191">
        <v>21825563</v>
      </c>
      <c r="E3167" s="191">
        <v>1</v>
      </c>
      <c r="F3167" s="191">
        <v>0</v>
      </c>
    </row>
    <row r="3168" spans="3:6">
      <c r="C3168" s="212" t="s">
        <v>2057</v>
      </c>
      <c r="D3168" s="191">
        <v>11249055</v>
      </c>
      <c r="E3168" s="191">
        <v>1</v>
      </c>
      <c r="F3168" s="191">
        <v>0</v>
      </c>
    </row>
    <row r="3169" spans="3:6">
      <c r="C3169" s="213" t="s">
        <v>2058</v>
      </c>
      <c r="D3169" s="191">
        <v>11249055</v>
      </c>
      <c r="E3169" s="191">
        <v>1</v>
      </c>
      <c r="F3169" s="191">
        <v>0</v>
      </c>
    </row>
    <row r="3170" spans="3:6">
      <c r="C3170" s="212" t="s">
        <v>2722</v>
      </c>
      <c r="D3170" s="191">
        <v>11249055</v>
      </c>
      <c r="E3170" s="191">
        <v>2481639.85</v>
      </c>
      <c r="F3170" s="191">
        <v>2481638.98</v>
      </c>
    </row>
    <row r="3171" spans="3:6">
      <c r="C3171" s="213" t="s">
        <v>2059</v>
      </c>
      <c r="D3171" s="191">
        <v>11249055</v>
      </c>
      <c r="E3171" s="191">
        <v>2481639.85</v>
      </c>
      <c r="F3171" s="191">
        <v>2481638.98</v>
      </c>
    </row>
    <row r="3172" spans="3:6">
      <c r="C3172" s="212" t="s">
        <v>2060</v>
      </c>
      <c r="D3172" s="191">
        <v>11249055</v>
      </c>
      <c r="E3172" s="191">
        <v>2481639.86</v>
      </c>
      <c r="F3172" s="191">
        <v>2481638.9700000002</v>
      </c>
    </row>
    <row r="3173" spans="3:6">
      <c r="C3173" s="213" t="s">
        <v>2061</v>
      </c>
      <c r="D3173" s="191">
        <v>11249055</v>
      </c>
      <c r="E3173" s="191">
        <v>2481639.86</v>
      </c>
      <c r="F3173" s="191">
        <v>2481638.9700000002</v>
      </c>
    </row>
    <row r="3174" spans="3:6">
      <c r="C3174" s="212" t="s">
        <v>2062</v>
      </c>
      <c r="D3174" s="191">
        <v>6755494</v>
      </c>
      <c r="E3174" s="191">
        <v>1569385.06</v>
      </c>
      <c r="F3174" s="191">
        <v>1569384.61</v>
      </c>
    </row>
    <row r="3175" spans="3:6">
      <c r="C3175" s="213" t="s">
        <v>2063</v>
      </c>
      <c r="D3175" s="191">
        <v>6755494</v>
      </c>
      <c r="E3175" s="191">
        <v>1569385.06</v>
      </c>
      <c r="F3175" s="191">
        <v>1569384.61</v>
      </c>
    </row>
    <row r="3176" spans="3:6">
      <c r="C3176" s="212" t="s">
        <v>3885</v>
      </c>
      <c r="D3176" s="191">
        <v>12430253</v>
      </c>
      <c r="E3176" s="191">
        <v>15169538</v>
      </c>
      <c r="F3176" s="191">
        <v>12986969.74</v>
      </c>
    </row>
    <row r="3177" spans="3:6">
      <c r="C3177" s="213" t="s">
        <v>2663</v>
      </c>
      <c r="D3177" s="191">
        <v>12430253</v>
      </c>
      <c r="E3177" s="191">
        <v>15169538</v>
      </c>
      <c r="F3177" s="191">
        <v>12986969.74</v>
      </c>
    </row>
    <row r="3178" spans="3:6">
      <c r="C3178" s="212" t="s">
        <v>2064</v>
      </c>
      <c r="D3178" s="191">
        <v>6755494</v>
      </c>
      <c r="E3178" s="191">
        <v>1569385.06</v>
      </c>
      <c r="F3178" s="191">
        <v>1569384.61</v>
      </c>
    </row>
    <row r="3179" spans="3:6">
      <c r="C3179" s="213" t="s">
        <v>2065</v>
      </c>
      <c r="D3179" s="191">
        <v>6755494</v>
      </c>
      <c r="E3179" s="191">
        <v>1569385.06</v>
      </c>
      <c r="F3179" s="191">
        <v>1569384.61</v>
      </c>
    </row>
    <row r="3180" spans="3:6">
      <c r="C3180" s="212" t="s">
        <v>2066</v>
      </c>
      <c r="D3180" s="191">
        <v>21825563</v>
      </c>
      <c r="E3180" s="191">
        <v>7765612</v>
      </c>
      <c r="F3180" s="191">
        <v>7765611.7800000003</v>
      </c>
    </row>
    <row r="3181" spans="3:6">
      <c r="C3181" s="213" t="s">
        <v>2067</v>
      </c>
      <c r="D3181" s="191">
        <v>21825563</v>
      </c>
      <c r="E3181" s="191">
        <v>7765612</v>
      </c>
      <c r="F3181" s="191">
        <v>7765611.7800000003</v>
      </c>
    </row>
    <row r="3182" spans="3:6">
      <c r="C3182" s="212" t="s">
        <v>3884</v>
      </c>
      <c r="D3182" s="191">
        <v>19672786</v>
      </c>
      <c r="E3182" s="191">
        <v>12787311</v>
      </c>
      <c r="F3182" s="191">
        <v>12786943.92</v>
      </c>
    </row>
    <row r="3183" spans="3:6">
      <c r="C3183" s="213" t="s">
        <v>2780</v>
      </c>
      <c r="D3183" s="191">
        <v>19672786</v>
      </c>
      <c r="E3183" s="191">
        <v>12787311</v>
      </c>
      <c r="F3183" s="191">
        <v>12786943.92</v>
      </c>
    </row>
    <row r="3184" spans="3:6">
      <c r="C3184" s="212" t="s">
        <v>2068</v>
      </c>
      <c r="D3184" s="191">
        <v>6755494</v>
      </c>
      <c r="E3184" s="191">
        <v>0</v>
      </c>
      <c r="F3184" s="191">
        <v>0</v>
      </c>
    </row>
    <row r="3185" spans="3:6">
      <c r="C3185" s="213" t="s">
        <v>2069</v>
      </c>
      <c r="D3185" s="191">
        <v>6755494</v>
      </c>
      <c r="E3185" s="191">
        <v>0</v>
      </c>
      <c r="F3185" s="191">
        <v>0</v>
      </c>
    </row>
    <row r="3186" spans="3:6">
      <c r="C3186" s="212" t="s">
        <v>2070</v>
      </c>
      <c r="D3186" s="191">
        <v>11249055</v>
      </c>
      <c r="E3186" s="191">
        <v>4000000</v>
      </c>
      <c r="F3186" s="191">
        <v>0</v>
      </c>
    </row>
    <row r="3187" spans="3:6">
      <c r="C3187" s="213" t="s">
        <v>2071</v>
      </c>
      <c r="D3187" s="191">
        <v>11249055</v>
      </c>
      <c r="E3187" s="191">
        <v>4000000</v>
      </c>
      <c r="F3187" s="191">
        <v>0</v>
      </c>
    </row>
    <row r="3188" spans="3:6">
      <c r="C3188" s="212" t="s">
        <v>2072</v>
      </c>
      <c r="D3188" s="191">
        <v>11249055</v>
      </c>
      <c r="E3188" s="191">
        <v>4000000</v>
      </c>
      <c r="F3188" s="191">
        <v>0</v>
      </c>
    </row>
    <row r="3189" spans="3:6">
      <c r="C3189" s="213" t="s">
        <v>2073</v>
      </c>
      <c r="D3189" s="191">
        <v>11249055</v>
      </c>
      <c r="E3189" s="191">
        <v>4000000</v>
      </c>
      <c r="F3189" s="191">
        <v>0</v>
      </c>
    </row>
    <row r="3190" spans="3:6">
      <c r="C3190" s="212" t="s">
        <v>530</v>
      </c>
      <c r="D3190" s="191">
        <v>91030632</v>
      </c>
      <c r="E3190" s="191">
        <v>190126791</v>
      </c>
      <c r="F3190" s="191">
        <v>159555877</v>
      </c>
    </row>
    <row r="3191" spans="3:6">
      <c r="C3191" s="213" t="s">
        <v>878</v>
      </c>
      <c r="D3191" s="191">
        <v>91030632</v>
      </c>
      <c r="E3191" s="191">
        <v>190126791</v>
      </c>
      <c r="F3191" s="191">
        <v>159555877</v>
      </c>
    </row>
    <row r="3192" spans="3:6">
      <c r="C3192" s="212" t="s">
        <v>531</v>
      </c>
      <c r="D3192" s="191">
        <v>4592751</v>
      </c>
      <c r="E3192" s="191">
        <v>4192751</v>
      </c>
      <c r="F3192" s="191">
        <v>4191120.17</v>
      </c>
    </row>
    <row r="3193" spans="3:6">
      <c r="C3193" s="213" t="s">
        <v>879</v>
      </c>
      <c r="D3193" s="191">
        <v>4592751</v>
      </c>
      <c r="E3193" s="191">
        <v>4192751</v>
      </c>
      <c r="F3193" s="191">
        <v>4191120.17</v>
      </c>
    </row>
    <row r="3194" spans="3:6">
      <c r="C3194" s="212" t="s">
        <v>532</v>
      </c>
      <c r="D3194" s="191">
        <v>20611708</v>
      </c>
      <c r="E3194" s="191">
        <v>9254277</v>
      </c>
      <c r="F3194" s="191">
        <v>8062473.0300000003</v>
      </c>
    </row>
    <row r="3195" spans="3:6">
      <c r="C3195" s="213" t="s">
        <v>880</v>
      </c>
      <c r="D3195" s="191">
        <v>20611708</v>
      </c>
      <c r="E3195" s="191">
        <v>9254277</v>
      </c>
      <c r="F3195" s="191">
        <v>8062473.0300000003</v>
      </c>
    </row>
    <row r="3196" spans="3:6">
      <c r="C3196" s="212" t="s">
        <v>3252</v>
      </c>
      <c r="D3196" s="191">
        <v>0</v>
      </c>
      <c r="E3196" s="191">
        <v>536477.68000000005</v>
      </c>
      <c r="F3196" s="191">
        <v>536474.71</v>
      </c>
    </row>
    <row r="3197" spans="3:6">
      <c r="C3197" s="213" t="s">
        <v>3251</v>
      </c>
      <c r="D3197" s="191">
        <v>0</v>
      </c>
      <c r="E3197" s="191">
        <v>536477.68000000005</v>
      </c>
      <c r="F3197" s="191">
        <v>536474.71</v>
      </c>
    </row>
    <row r="3198" spans="3:6">
      <c r="C3198" s="212" t="s">
        <v>3385</v>
      </c>
      <c r="D3198" s="191">
        <v>0</v>
      </c>
      <c r="E3198" s="191">
        <v>0</v>
      </c>
      <c r="F3198" s="191">
        <v>0</v>
      </c>
    </row>
    <row r="3199" spans="3:6">
      <c r="C3199" s="213" t="s">
        <v>3384</v>
      </c>
      <c r="D3199" s="191">
        <v>0</v>
      </c>
      <c r="E3199" s="191">
        <v>0</v>
      </c>
      <c r="F3199" s="191">
        <v>0</v>
      </c>
    </row>
    <row r="3200" spans="3:6">
      <c r="C3200" s="212" t="s">
        <v>3383</v>
      </c>
      <c r="D3200" s="191">
        <v>0</v>
      </c>
      <c r="E3200" s="191">
        <v>0</v>
      </c>
      <c r="F3200" s="191">
        <v>0</v>
      </c>
    </row>
    <row r="3201" spans="3:6">
      <c r="C3201" s="213" t="s">
        <v>3382</v>
      </c>
      <c r="D3201" s="191">
        <v>0</v>
      </c>
      <c r="E3201" s="191">
        <v>0</v>
      </c>
      <c r="F3201" s="191">
        <v>0</v>
      </c>
    </row>
    <row r="3202" spans="3:6">
      <c r="C3202" s="212" t="s">
        <v>3381</v>
      </c>
      <c r="D3202" s="191">
        <v>0</v>
      </c>
      <c r="E3202" s="191">
        <v>0</v>
      </c>
      <c r="F3202" s="191">
        <v>0</v>
      </c>
    </row>
    <row r="3203" spans="3:6">
      <c r="C3203" s="213" t="s">
        <v>3380</v>
      </c>
      <c r="D3203" s="191">
        <v>0</v>
      </c>
      <c r="E3203" s="191">
        <v>0</v>
      </c>
      <c r="F3203" s="191">
        <v>0</v>
      </c>
    </row>
    <row r="3204" spans="3:6">
      <c r="C3204" s="212" t="s">
        <v>3379</v>
      </c>
      <c r="D3204" s="191">
        <v>0</v>
      </c>
      <c r="E3204" s="191">
        <v>0</v>
      </c>
      <c r="F3204" s="191">
        <v>0</v>
      </c>
    </row>
    <row r="3205" spans="3:6">
      <c r="C3205" s="213" t="s">
        <v>3378</v>
      </c>
      <c r="D3205" s="191">
        <v>0</v>
      </c>
      <c r="E3205" s="191">
        <v>0</v>
      </c>
      <c r="F3205" s="191">
        <v>0</v>
      </c>
    </row>
    <row r="3206" spans="3:6">
      <c r="C3206" s="212" t="s">
        <v>1097</v>
      </c>
      <c r="D3206" s="191">
        <v>17679791</v>
      </c>
      <c r="E3206" s="191">
        <v>39208237.519999996</v>
      </c>
      <c r="F3206" s="191">
        <v>39175218.370000005</v>
      </c>
    </row>
    <row r="3207" spans="3:6">
      <c r="C3207" s="213" t="s">
        <v>1098</v>
      </c>
      <c r="D3207" s="191">
        <v>17679791</v>
      </c>
      <c r="E3207" s="191">
        <v>39208237.519999996</v>
      </c>
      <c r="F3207" s="191">
        <v>39175218.370000005</v>
      </c>
    </row>
    <row r="3208" spans="3:6">
      <c r="C3208" s="211" t="s">
        <v>282</v>
      </c>
      <c r="D3208" s="199">
        <v>0</v>
      </c>
      <c r="E3208" s="199">
        <v>0</v>
      </c>
      <c r="F3208" s="199">
        <v>0</v>
      </c>
    </row>
    <row r="3209" spans="3:6">
      <c r="C3209" s="212" t="s">
        <v>3202</v>
      </c>
      <c r="D3209" s="191">
        <v>0</v>
      </c>
      <c r="E3209" s="191">
        <v>0</v>
      </c>
      <c r="F3209" s="191">
        <v>0</v>
      </c>
    </row>
    <row r="3210" spans="3:6">
      <c r="C3210" s="213" t="s">
        <v>3201</v>
      </c>
      <c r="D3210" s="191">
        <v>0</v>
      </c>
      <c r="E3210" s="191">
        <v>0</v>
      </c>
      <c r="F3210" s="191">
        <v>0</v>
      </c>
    </row>
    <row r="3211" spans="3:6">
      <c r="C3211" s="211" t="s">
        <v>297</v>
      </c>
      <c r="D3211" s="199">
        <v>0</v>
      </c>
      <c r="E3211" s="199">
        <v>0</v>
      </c>
      <c r="F3211" s="199">
        <v>0</v>
      </c>
    </row>
    <row r="3212" spans="3:6">
      <c r="C3212" s="212" t="s">
        <v>3250</v>
      </c>
      <c r="D3212" s="191">
        <v>0</v>
      </c>
      <c r="E3212" s="191">
        <v>0</v>
      </c>
      <c r="F3212" s="191">
        <v>0</v>
      </c>
    </row>
    <row r="3213" spans="3:6">
      <c r="C3213" s="213" t="s">
        <v>3249</v>
      </c>
      <c r="D3213" s="191">
        <v>0</v>
      </c>
      <c r="E3213" s="191">
        <v>0</v>
      </c>
      <c r="F3213" s="191">
        <v>0</v>
      </c>
    </row>
    <row r="3214" spans="3:6">
      <c r="C3214" s="210" t="s">
        <v>294</v>
      </c>
      <c r="D3214" s="191">
        <v>542829466</v>
      </c>
      <c r="E3214" s="191">
        <v>418344227.95999998</v>
      </c>
      <c r="F3214" s="191">
        <v>333928316.46000004</v>
      </c>
    </row>
    <row r="3215" spans="3:6">
      <c r="C3215" s="211" t="s">
        <v>280</v>
      </c>
      <c r="D3215" s="199">
        <v>542829466</v>
      </c>
      <c r="E3215" s="199">
        <v>418344227.95999998</v>
      </c>
      <c r="F3215" s="199">
        <v>333928316.46000004</v>
      </c>
    </row>
    <row r="3216" spans="3:6">
      <c r="C3216" s="212" t="s">
        <v>2074</v>
      </c>
      <c r="D3216" s="191">
        <v>11249055</v>
      </c>
      <c r="E3216" s="191">
        <v>1</v>
      </c>
      <c r="F3216" s="191">
        <v>0</v>
      </c>
    </row>
    <row r="3217" spans="3:6">
      <c r="C3217" s="213" t="s">
        <v>2075</v>
      </c>
      <c r="D3217" s="191">
        <v>11249055</v>
      </c>
      <c r="E3217" s="191">
        <v>1</v>
      </c>
      <c r="F3217" s="191">
        <v>0</v>
      </c>
    </row>
    <row r="3218" spans="3:6">
      <c r="C3218" s="212" t="s">
        <v>2076</v>
      </c>
      <c r="D3218" s="191">
        <v>6755494</v>
      </c>
      <c r="E3218" s="191">
        <v>1</v>
      </c>
      <c r="F3218" s="191">
        <v>0</v>
      </c>
    </row>
    <row r="3219" spans="3:6">
      <c r="C3219" s="213" t="s">
        <v>2077</v>
      </c>
      <c r="D3219" s="191">
        <v>6755494</v>
      </c>
      <c r="E3219" s="191">
        <v>1</v>
      </c>
      <c r="F3219" s="191">
        <v>0</v>
      </c>
    </row>
    <row r="3220" spans="3:6">
      <c r="C3220" s="212" t="s">
        <v>2078</v>
      </c>
      <c r="D3220" s="191">
        <v>11249055</v>
      </c>
      <c r="E3220" s="191">
        <v>1</v>
      </c>
      <c r="F3220" s="191">
        <v>0</v>
      </c>
    </row>
    <row r="3221" spans="3:6">
      <c r="C3221" s="213" t="s">
        <v>2079</v>
      </c>
      <c r="D3221" s="191">
        <v>11249055</v>
      </c>
      <c r="E3221" s="191">
        <v>1</v>
      </c>
      <c r="F3221" s="191">
        <v>0</v>
      </c>
    </row>
    <row r="3222" spans="3:6">
      <c r="C3222" s="212" t="s">
        <v>2723</v>
      </c>
      <c r="D3222" s="191">
        <v>6755494</v>
      </c>
      <c r="E3222" s="191">
        <v>1</v>
      </c>
      <c r="F3222" s="191">
        <v>0</v>
      </c>
    </row>
    <row r="3223" spans="3:6">
      <c r="C3223" s="213" t="s">
        <v>2080</v>
      </c>
      <c r="D3223" s="191">
        <v>6755494</v>
      </c>
      <c r="E3223" s="191">
        <v>1</v>
      </c>
      <c r="F3223" s="191">
        <v>0</v>
      </c>
    </row>
    <row r="3224" spans="3:6">
      <c r="C3224" s="212" t="s">
        <v>2081</v>
      </c>
      <c r="D3224" s="191">
        <v>12531922</v>
      </c>
      <c r="E3224" s="191">
        <v>1</v>
      </c>
      <c r="F3224" s="191">
        <v>0</v>
      </c>
    </row>
    <row r="3225" spans="3:6">
      <c r="C3225" s="213" t="s">
        <v>2082</v>
      </c>
      <c r="D3225" s="191">
        <v>12531922</v>
      </c>
      <c r="E3225" s="191">
        <v>1</v>
      </c>
      <c r="F3225" s="191">
        <v>0</v>
      </c>
    </row>
    <row r="3226" spans="3:6">
      <c r="C3226" s="212" t="s">
        <v>2083</v>
      </c>
      <c r="D3226" s="191">
        <v>21825563</v>
      </c>
      <c r="E3226" s="191">
        <v>1</v>
      </c>
      <c r="F3226" s="191">
        <v>0</v>
      </c>
    </row>
    <row r="3227" spans="3:6">
      <c r="C3227" s="213" t="s">
        <v>2084</v>
      </c>
      <c r="D3227" s="191">
        <v>21825563</v>
      </c>
      <c r="E3227" s="191">
        <v>1</v>
      </c>
      <c r="F3227" s="191">
        <v>0</v>
      </c>
    </row>
    <row r="3228" spans="3:6">
      <c r="C3228" s="212" t="s">
        <v>2085</v>
      </c>
      <c r="D3228" s="191">
        <v>12531922</v>
      </c>
      <c r="E3228" s="191">
        <v>4114822</v>
      </c>
      <c r="F3228" s="191">
        <v>4114821.55</v>
      </c>
    </row>
    <row r="3229" spans="3:6">
      <c r="C3229" s="213" t="s">
        <v>2086</v>
      </c>
      <c r="D3229" s="191">
        <v>12531922</v>
      </c>
      <c r="E3229" s="191">
        <v>4114822</v>
      </c>
      <c r="F3229" s="191">
        <v>4114821.55</v>
      </c>
    </row>
    <row r="3230" spans="3:6">
      <c r="C3230" s="212" t="s">
        <v>2087</v>
      </c>
      <c r="D3230" s="191">
        <v>4785373</v>
      </c>
      <c r="E3230" s="191">
        <v>0</v>
      </c>
      <c r="F3230" s="191">
        <v>0</v>
      </c>
    </row>
    <row r="3231" spans="3:6">
      <c r="C3231" s="213" t="s">
        <v>2088</v>
      </c>
      <c r="D3231" s="191">
        <v>4785373</v>
      </c>
      <c r="E3231" s="191">
        <v>0</v>
      </c>
      <c r="F3231" s="191">
        <v>0</v>
      </c>
    </row>
    <row r="3232" spans="3:6">
      <c r="C3232" s="212" t="s">
        <v>2089</v>
      </c>
      <c r="D3232" s="191">
        <v>4785373</v>
      </c>
      <c r="E3232" s="191">
        <v>0</v>
      </c>
      <c r="F3232" s="191">
        <v>0</v>
      </c>
    </row>
    <row r="3233" spans="3:6">
      <c r="C3233" s="213" t="s">
        <v>2090</v>
      </c>
      <c r="D3233" s="191">
        <v>4785373</v>
      </c>
      <c r="E3233" s="191">
        <v>0</v>
      </c>
      <c r="F3233" s="191">
        <v>0</v>
      </c>
    </row>
    <row r="3234" spans="3:6">
      <c r="C3234" s="212" t="s">
        <v>2091</v>
      </c>
      <c r="D3234" s="191">
        <v>21825563</v>
      </c>
      <c r="E3234" s="191">
        <v>7396486</v>
      </c>
      <c r="F3234" s="191">
        <v>7396485.5199999996</v>
      </c>
    </row>
    <row r="3235" spans="3:6">
      <c r="C3235" s="213" t="s">
        <v>2092</v>
      </c>
      <c r="D3235" s="191">
        <v>21825563</v>
      </c>
      <c r="E3235" s="191">
        <v>7396486</v>
      </c>
      <c r="F3235" s="191">
        <v>7396485.5199999996</v>
      </c>
    </row>
    <row r="3236" spans="3:6">
      <c r="C3236" s="212" t="s">
        <v>2093</v>
      </c>
      <c r="D3236" s="191">
        <v>11249055</v>
      </c>
      <c r="E3236" s="191">
        <v>10019455</v>
      </c>
      <c r="F3236" s="191">
        <v>3801843.13</v>
      </c>
    </row>
    <row r="3237" spans="3:6">
      <c r="C3237" s="213" t="s">
        <v>2094</v>
      </c>
      <c r="D3237" s="191">
        <v>11249055</v>
      </c>
      <c r="E3237" s="191">
        <v>10019455</v>
      </c>
      <c r="F3237" s="191">
        <v>3801843.13</v>
      </c>
    </row>
    <row r="3238" spans="3:6">
      <c r="C3238" s="212" t="s">
        <v>2095</v>
      </c>
      <c r="D3238" s="191">
        <v>11249055</v>
      </c>
      <c r="E3238" s="191">
        <v>10019455</v>
      </c>
      <c r="F3238" s="191">
        <v>3801843.13</v>
      </c>
    </row>
    <row r="3239" spans="3:6">
      <c r="C3239" s="213" t="s">
        <v>2096</v>
      </c>
      <c r="D3239" s="191">
        <v>11249055</v>
      </c>
      <c r="E3239" s="191">
        <v>10019455</v>
      </c>
      <c r="F3239" s="191">
        <v>3801843.13</v>
      </c>
    </row>
    <row r="3240" spans="3:6">
      <c r="C3240" s="212" t="s">
        <v>2097</v>
      </c>
      <c r="D3240" s="191">
        <v>6755494</v>
      </c>
      <c r="E3240" s="191">
        <v>4840989.33</v>
      </c>
      <c r="F3240" s="191">
        <v>2138363.65</v>
      </c>
    </row>
    <row r="3241" spans="3:6">
      <c r="C3241" s="213" t="s">
        <v>2098</v>
      </c>
      <c r="D3241" s="191">
        <v>6755494</v>
      </c>
      <c r="E3241" s="191">
        <v>4840989.33</v>
      </c>
      <c r="F3241" s="191">
        <v>2138363.65</v>
      </c>
    </row>
    <row r="3242" spans="3:6">
      <c r="C3242" s="212" t="s">
        <v>2099</v>
      </c>
      <c r="D3242" s="191">
        <v>11249055</v>
      </c>
      <c r="E3242" s="191">
        <v>10019455</v>
      </c>
      <c r="F3242" s="191">
        <v>3801843.13</v>
      </c>
    </row>
    <row r="3243" spans="3:6">
      <c r="C3243" s="213" t="s">
        <v>2100</v>
      </c>
      <c r="D3243" s="191">
        <v>11249055</v>
      </c>
      <c r="E3243" s="191">
        <v>10019455</v>
      </c>
      <c r="F3243" s="191">
        <v>3801843.13</v>
      </c>
    </row>
    <row r="3244" spans="3:6">
      <c r="C3244" s="212" t="s">
        <v>533</v>
      </c>
      <c r="D3244" s="191">
        <v>1646396</v>
      </c>
      <c r="E3244" s="191">
        <v>2772636</v>
      </c>
      <c r="F3244" s="191">
        <v>0</v>
      </c>
    </row>
    <row r="3245" spans="3:6">
      <c r="C3245" s="213" t="s">
        <v>881</v>
      </c>
      <c r="D3245" s="191">
        <v>1646396</v>
      </c>
      <c r="E3245" s="191">
        <v>2772636</v>
      </c>
      <c r="F3245" s="191">
        <v>0</v>
      </c>
    </row>
    <row r="3246" spans="3:6">
      <c r="C3246" s="212" t="s">
        <v>2101</v>
      </c>
      <c r="D3246" s="191">
        <v>11249055</v>
      </c>
      <c r="E3246" s="191">
        <v>3928043</v>
      </c>
      <c r="F3246" s="191">
        <v>3928042.69</v>
      </c>
    </row>
    <row r="3247" spans="3:6">
      <c r="C3247" s="213" t="s">
        <v>2102</v>
      </c>
      <c r="D3247" s="191">
        <v>11249055</v>
      </c>
      <c r="E3247" s="191">
        <v>3928043</v>
      </c>
      <c r="F3247" s="191">
        <v>3928042.69</v>
      </c>
    </row>
    <row r="3248" spans="3:6">
      <c r="C3248" s="212" t="s">
        <v>2103</v>
      </c>
      <c r="D3248" s="191">
        <v>11249055</v>
      </c>
      <c r="E3248" s="191">
        <v>10022155</v>
      </c>
      <c r="F3248" s="191">
        <v>3776428.22</v>
      </c>
    </row>
    <row r="3249" spans="3:6">
      <c r="C3249" s="213" t="s">
        <v>2104</v>
      </c>
      <c r="D3249" s="191">
        <v>11249055</v>
      </c>
      <c r="E3249" s="191">
        <v>10022155</v>
      </c>
      <c r="F3249" s="191">
        <v>3776428.22</v>
      </c>
    </row>
    <row r="3250" spans="3:6">
      <c r="C3250" s="212" t="s">
        <v>2105</v>
      </c>
      <c r="D3250" s="191">
        <v>11249055</v>
      </c>
      <c r="E3250" s="191">
        <v>10022155</v>
      </c>
      <c r="F3250" s="191">
        <v>3776428.22</v>
      </c>
    </row>
    <row r="3251" spans="3:6">
      <c r="C3251" s="213" t="s">
        <v>2106</v>
      </c>
      <c r="D3251" s="191">
        <v>11249055</v>
      </c>
      <c r="E3251" s="191">
        <v>10022155</v>
      </c>
      <c r="F3251" s="191">
        <v>3776428.22</v>
      </c>
    </row>
    <row r="3252" spans="3:6">
      <c r="C3252" s="212" t="s">
        <v>3883</v>
      </c>
      <c r="D3252" s="191">
        <v>11249055</v>
      </c>
      <c r="E3252" s="191">
        <v>10022155</v>
      </c>
      <c r="F3252" s="191">
        <v>3776428.21</v>
      </c>
    </row>
    <row r="3253" spans="3:6">
      <c r="C3253" s="213" t="s">
        <v>2107</v>
      </c>
      <c r="D3253" s="191">
        <v>11249055</v>
      </c>
      <c r="E3253" s="191">
        <v>10022155</v>
      </c>
      <c r="F3253" s="191">
        <v>3776428.21</v>
      </c>
    </row>
    <row r="3254" spans="3:6">
      <c r="C3254" s="212" t="s">
        <v>534</v>
      </c>
      <c r="D3254" s="191">
        <v>29000000</v>
      </c>
      <c r="E3254" s="191">
        <v>0</v>
      </c>
      <c r="F3254" s="191">
        <v>0</v>
      </c>
    </row>
    <row r="3255" spans="3:6">
      <c r="C3255" s="213" t="s">
        <v>882</v>
      </c>
      <c r="D3255" s="191">
        <v>29000000</v>
      </c>
      <c r="E3255" s="191">
        <v>0</v>
      </c>
      <c r="F3255" s="191">
        <v>0</v>
      </c>
    </row>
    <row r="3256" spans="3:6">
      <c r="C3256" s="212" t="s">
        <v>3882</v>
      </c>
      <c r="D3256" s="191">
        <v>11249055</v>
      </c>
      <c r="E3256" s="191">
        <v>4000000</v>
      </c>
      <c r="F3256" s="191">
        <v>0</v>
      </c>
    </row>
    <row r="3257" spans="3:6">
      <c r="C3257" s="213" t="s">
        <v>2108</v>
      </c>
      <c r="D3257" s="191">
        <v>11249055</v>
      </c>
      <c r="E3257" s="191">
        <v>4000000</v>
      </c>
      <c r="F3257" s="191">
        <v>0</v>
      </c>
    </row>
    <row r="3258" spans="3:6">
      <c r="C3258" s="212" t="s">
        <v>535</v>
      </c>
      <c r="D3258" s="191">
        <v>21175912</v>
      </c>
      <c r="E3258" s="191">
        <v>19828053.300000001</v>
      </c>
      <c r="F3258" s="191">
        <v>0</v>
      </c>
    </row>
    <row r="3259" spans="3:6">
      <c r="C3259" s="213" t="s">
        <v>883</v>
      </c>
      <c r="D3259" s="191">
        <v>21175912</v>
      </c>
      <c r="E3259" s="191">
        <v>19828053.300000001</v>
      </c>
      <c r="F3259" s="191">
        <v>0</v>
      </c>
    </row>
    <row r="3260" spans="3:6">
      <c r="C3260" s="212" t="s">
        <v>3008</v>
      </c>
      <c r="D3260" s="191">
        <v>4103995</v>
      </c>
      <c r="E3260" s="191">
        <v>48163.29</v>
      </c>
      <c r="F3260" s="191">
        <v>0</v>
      </c>
    </row>
    <row r="3261" spans="3:6">
      <c r="C3261" s="213" t="s">
        <v>3009</v>
      </c>
      <c r="D3261" s="191">
        <v>4103995</v>
      </c>
      <c r="E3261" s="191">
        <v>48163.29</v>
      </c>
      <c r="F3261" s="191">
        <v>0</v>
      </c>
    </row>
    <row r="3262" spans="3:6">
      <c r="C3262" s="212" t="s">
        <v>536</v>
      </c>
      <c r="D3262" s="191">
        <v>24649618</v>
      </c>
      <c r="E3262" s="191">
        <v>12510075.24</v>
      </c>
      <c r="F3262" s="191">
        <v>12510073.060000001</v>
      </c>
    </row>
    <row r="3263" spans="3:6">
      <c r="C3263" s="213" t="s">
        <v>884</v>
      </c>
      <c r="D3263" s="191">
        <v>24649618</v>
      </c>
      <c r="E3263" s="191">
        <v>12510075.24</v>
      </c>
      <c r="F3263" s="191">
        <v>12510073.060000001</v>
      </c>
    </row>
    <row r="3264" spans="3:6">
      <c r="C3264" s="212" t="s">
        <v>537</v>
      </c>
      <c r="D3264" s="191">
        <v>6028024</v>
      </c>
      <c r="E3264" s="191">
        <v>6936234</v>
      </c>
      <c r="F3264" s="191">
        <v>1687581.97</v>
      </c>
    </row>
    <row r="3265" spans="3:6">
      <c r="C3265" s="213" t="s">
        <v>885</v>
      </c>
      <c r="D3265" s="191">
        <v>6028024</v>
      </c>
      <c r="E3265" s="191">
        <v>6936234</v>
      </c>
      <c r="F3265" s="191">
        <v>1687581.97</v>
      </c>
    </row>
    <row r="3266" spans="3:6">
      <c r="C3266" s="212" t="s">
        <v>538</v>
      </c>
      <c r="D3266" s="191">
        <v>45000000</v>
      </c>
      <c r="E3266" s="191">
        <v>93856786.359999999</v>
      </c>
      <c r="F3266" s="191">
        <v>93277146.950000003</v>
      </c>
    </row>
    <row r="3267" spans="3:6">
      <c r="C3267" s="213" t="s">
        <v>886</v>
      </c>
      <c r="D3267" s="191">
        <v>45000000</v>
      </c>
      <c r="E3267" s="191">
        <v>93856786.359999999</v>
      </c>
      <c r="F3267" s="191">
        <v>93277146.950000003</v>
      </c>
    </row>
    <row r="3268" spans="3:6">
      <c r="C3268" s="212" t="s">
        <v>539</v>
      </c>
      <c r="D3268" s="191">
        <v>16438254</v>
      </c>
      <c r="E3268" s="191">
        <v>9438254</v>
      </c>
      <c r="F3268" s="191">
        <v>9438251</v>
      </c>
    </row>
    <row r="3269" spans="3:6">
      <c r="C3269" s="213" t="s">
        <v>887</v>
      </c>
      <c r="D3269" s="191">
        <v>16438254</v>
      </c>
      <c r="E3269" s="191">
        <v>9438254</v>
      </c>
      <c r="F3269" s="191">
        <v>9438251</v>
      </c>
    </row>
    <row r="3270" spans="3:6">
      <c r="C3270" s="212" t="s">
        <v>540</v>
      </c>
      <c r="D3270" s="191">
        <v>8262236</v>
      </c>
      <c r="E3270" s="191">
        <v>3424596</v>
      </c>
      <c r="F3270" s="191">
        <v>3184942.68</v>
      </c>
    </row>
    <row r="3271" spans="3:6">
      <c r="C3271" s="213" t="s">
        <v>888</v>
      </c>
      <c r="D3271" s="191">
        <v>8262236</v>
      </c>
      <c r="E3271" s="191">
        <v>3424596</v>
      </c>
      <c r="F3271" s="191">
        <v>3184942.68</v>
      </c>
    </row>
    <row r="3272" spans="3:6">
      <c r="C3272" s="212" t="s">
        <v>541</v>
      </c>
      <c r="D3272" s="191">
        <v>69208419</v>
      </c>
      <c r="E3272" s="191">
        <v>37591680.68</v>
      </c>
      <c r="F3272" s="191">
        <v>27036988.960000001</v>
      </c>
    </row>
    <row r="3273" spans="3:6">
      <c r="C3273" s="213" t="s">
        <v>889</v>
      </c>
      <c r="D3273" s="191">
        <v>69208419</v>
      </c>
      <c r="E3273" s="191">
        <v>37591680.68</v>
      </c>
      <c r="F3273" s="191">
        <v>27036988.960000001</v>
      </c>
    </row>
    <row r="3274" spans="3:6">
      <c r="C3274" s="212" t="s">
        <v>542</v>
      </c>
      <c r="D3274" s="191">
        <v>75856452</v>
      </c>
      <c r="E3274" s="191">
        <v>80406671.969999999</v>
      </c>
      <c r="F3274" s="191">
        <v>80406667.600000009</v>
      </c>
    </row>
    <row r="3275" spans="3:6">
      <c r="C3275" s="213" t="s">
        <v>890</v>
      </c>
      <c r="D3275" s="191">
        <v>75856452</v>
      </c>
      <c r="E3275" s="191">
        <v>80406671.969999999</v>
      </c>
      <c r="F3275" s="191">
        <v>80406667.600000009</v>
      </c>
    </row>
    <row r="3276" spans="3:6">
      <c r="C3276" s="212" t="s">
        <v>3377</v>
      </c>
      <c r="D3276" s="191">
        <v>0</v>
      </c>
      <c r="E3276" s="191">
        <v>0</v>
      </c>
      <c r="F3276" s="191">
        <v>0</v>
      </c>
    </row>
    <row r="3277" spans="3:6">
      <c r="C3277" s="213" t="s">
        <v>3376</v>
      </c>
      <c r="D3277" s="191">
        <v>0</v>
      </c>
      <c r="E3277" s="191">
        <v>0</v>
      </c>
      <c r="F3277" s="191">
        <v>0</v>
      </c>
    </row>
    <row r="3278" spans="3:6">
      <c r="C3278" s="212" t="s">
        <v>3375</v>
      </c>
      <c r="D3278" s="191">
        <v>0</v>
      </c>
      <c r="E3278" s="191">
        <v>0</v>
      </c>
      <c r="F3278" s="191">
        <v>0</v>
      </c>
    </row>
    <row r="3279" spans="3:6">
      <c r="C3279" s="213" t="s">
        <v>3374</v>
      </c>
      <c r="D3279" s="191">
        <v>0</v>
      </c>
      <c r="E3279" s="191">
        <v>0</v>
      </c>
      <c r="F3279" s="191">
        <v>0</v>
      </c>
    </row>
    <row r="3280" spans="3:6">
      <c r="C3280" s="212" t="s">
        <v>3373</v>
      </c>
      <c r="D3280" s="191">
        <v>0</v>
      </c>
      <c r="E3280" s="191">
        <v>0</v>
      </c>
      <c r="F3280" s="191">
        <v>0</v>
      </c>
    </row>
    <row r="3281" spans="3:6">
      <c r="C3281" s="213" t="s">
        <v>3372</v>
      </c>
      <c r="D3281" s="191">
        <v>0</v>
      </c>
      <c r="E3281" s="191">
        <v>0</v>
      </c>
      <c r="F3281" s="191">
        <v>0</v>
      </c>
    </row>
    <row r="3282" spans="3:6">
      <c r="C3282" s="212" t="s">
        <v>3371</v>
      </c>
      <c r="D3282" s="191">
        <v>0</v>
      </c>
      <c r="E3282" s="191">
        <v>0</v>
      </c>
      <c r="F3282" s="191">
        <v>0</v>
      </c>
    </row>
    <row r="3283" spans="3:6">
      <c r="C3283" s="213" t="s">
        <v>3370</v>
      </c>
      <c r="D3283" s="191">
        <v>0</v>
      </c>
      <c r="E3283" s="191">
        <v>0</v>
      </c>
      <c r="F3283" s="191">
        <v>0</v>
      </c>
    </row>
    <row r="3284" spans="3:6">
      <c r="C3284" s="212" t="s">
        <v>543</v>
      </c>
      <c r="D3284" s="191">
        <v>1051764</v>
      </c>
      <c r="E3284" s="191">
        <v>1051764</v>
      </c>
      <c r="F3284" s="191">
        <v>0</v>
      </c>
    </row>
    <row r="3285" spans="3:6">
      <c r="C3285" s="213" t="s">
        <v>891</v>
      </c>
      <c r="D3285" s="191">
        <v>1051764</v>
      </c>
      <c r="E3285" s="191">
        <v>1051764</v>
      </c>
      <c r="F3285" s="191">
        <v>0</v>
      </c>
    </row>
    <row r="3286" spans="3:6">
      <c r="C3286" s="212" t="s">
        <v>544</v>
      </c>
      <c r="D3286" s="191">
        <v>29365648</v>
      </c>
      <c r="E3286" s="191">
        <v>66074136.789999999</v>
      </c>
      <c r="F3286" s="191">
        <v>66074136.789999999</v>
      </c>
    </row>
    <row r="3287" spans="3:6">
      <c r="C3287" s="213" t="s">
        <v>892</v>
      </c>
      <c r="D3287" s="191">
        <v>29365648</v>
      </c>
      <c r="E3287" s="191">
        <v>66074136.789999999</v>
      </c>
      <c r="F3287" s="191">
        <v>66074136.789999999</v>
      </c>
    </row>
    <row r="3288" spans="3:6">
      <c r="C3288" s="211" t="s">
        <v>297</v>
      </c>
      <c r="D3288" s="199">
        <v>0</v>
      </c>
      <c r="E3288" s="199">
        <v>0</v>
      </c>
      <c r="F3288" s="199">
        <v>0</v>
      </c>
    </row>
    <row r="3289" spans="3:6">
      <c r="C3289" s="212" t="s">
        <v>538</v>
      </c>
      <c r="D3289" s="191">
        <v>0</v>
      </c>
      <c r="E3289" s="191">
        <v>0</v>
      </c>
      <c r="F3289" s="191">
        <v>0</v>
      </c>
    </row>
    <row r="3290" spans="3:6">
      <c r="C3290" s="213" t="s">
        <v>886</v>
      </c>
      <c r="D3290" s="191">
        <v>0</v>
      </c>
      <c r="E3290" s="191">
        <v>0</v>
      </c>
      <c r="F3290" s="191">
        <v>0</v>
      </c>
    </row>
    <row r="3291" spans="3:6">
      <c r="C3291" s="212" t="s">
        <v>3248</v>
      </c>
      <c r="D3291" s="191">
        <v>0</v>
      </c>
      <c r="E3291" s="191">
        <v>0</v>
      </c>
      <c r="F3291" s="191">
        <v>0</v>
      </c>
    </row>
    <row r="3292" spans="3:6">
      <c r="C3292" s="213" t="s">
        <v>3247</v>
      </c>
      <c r="D3292" s="191">
        <v>0</v>
      </c>
      <c r="E3292" s="191">
        <v>0</v>
      </c>
      <c r="F3292" s="191">
        <v>0</v>
      </c>
    </row>
    <row r="3293" spans="3:6">
      <c r="C3293" s="210" t="s">
        <v>545</v>
      </c>
      <c r="D3293" s="191">
        <v>480820595</v>
      </c>
      <c r="E3293" s="191">
        <v>660053934.32999992</v>
      </c>
      <c r="F3293" s="191">
        <v>588499136.39999986</v>
      </c>
    </row>
    <row r="3294" spans="3:6">
      <c r="C3294" s="211" t="s">
        <v>280</v>
      </c>
      <c r="D3294" s="199">
        <v>480820595</v>
      </c>
      <c r="E3294" s="199">
        <v>660053934.32999992</v>
      </c>
      <c r="F3294" s="199">
        <v>588499136.39999986</v>
      </c>
    </row>
    <row r="3295" spans="3:6">
      <c r="C3295" s="212" t="s">
        <v>3010</v>
      </c>
      <c r="D3295" s="191">
        <v>6304849</v>
      </c>
      <c r="E3295" s="191">
        <v>5989607</v>
      </c>
      <c r="F3295" s="191">
        <v>5989607</v>
      </c>
    </row>
    <row r="3296" spans="3:6">
      <c r="C3296" s="213" t="s">
        <v>3011</v>
      </c>
      <c r="D3296" s="191">
        <v>6304849</v>
      </c>
      <c r="E3296" s="191">
        <v>5989607</v>
      </c>
      <c r="F3296" s="191">
        <v>5989607</v>
      </c>
    </row>
    <row r="3297" spans="3:6">
      <c r="C3297" s="212" t="s">
        <v>546</v>
      </c>
      <c r="D3297" s="191">
        <v>1176208</v>
      </c>
      <c r="E3297" s="191">
        <v>124869907.06999999</v>
      </c>
      <c r="F3297" s="191">
        <v>90957185.189999998</v>
      </c>
    </row>
    <row r="3298" spans="3:6">
      <c r="C3298" s="213" t="s">
        <v>893</v>
      </c>
      <c r="D3298" s="191">
        <v>1176208</v>
      </c>
      <c r="E3298" s="191">
        <v>124869907.06999999</v>
      </c>
      <c r="F3298" s="191">
        <v>90957185.189999998</v>
      </c>
    </row>
    <row r="3299" spans="3:6">
      <c r="C3299" s="212" t="s">
        <v>547</v>
      </c>
      <c r="D3299" s="191">
        <v>395979</v>
      </c>
      <c r="E3299" s="191">
        <v>395979</v>
      </c>
      <c r="F3299" s="191">
        <v>26929.49</v>
      </c>
    </row>
    <row r="3300" spans="3:6">
      <c r="C3300" s="213" t="s">
        <v>894</v>
      </c>
      <c r="D3300" s="191">
        <v>395979</v>
      </c>
      <c r="E3300" s="191">
        <v>395979</v>
      </c>
      <c r="F3300" s="191">
        <v>26929.49</v>
      </c>
    </row>
    <row r="3301" spans="3:6">
      <c r="C3301" s="212" t="s">
        <v>548</v>
      </c>
      <c r="D3301" s="191">
        <v>366625</v>
      </c>
      <c r="E3301" s="191">
        <v>366625</v>
      </c>
      <c r="F3301" s="191">
        <v>0</v>
      </c>
    </row>
    <row r="3302" spans="3:6">
      <c r="C3302" s="213" t="s">
        <v>895</v>
      </c>
      <c r="D3302" s="191">
        <v>366625</v>
      </c>
      <c r="E3302" s="191">
        <v>366625</v>
      </c>
      <c r="F3302" s="191">
        <v>0</v>
      </c>
    </row>
    <row r="3303" spans="3:6">
      <c r="C3303" s="212" t="s">
        <v>549</v>
      </c>
      <c r="D3303" s="191">
        <v>1069096</v>
      </c>
      <c r="E3303" s="191">
        <v>1069096</v>
      </c>
      <c r="F3303" s="191">
        <v>0</v>
      </c>
    </row>
    <row r="3304" spans="3:6">
      <c r="C3304" s="213" t="s">
        <v>896</v>
      </c>
      <c r="D3304" s="191">
        <v>1069096</v>
      </c>
      <c r="E3304" s="191">
        <v>1069096</v>
      </c>
      <c r="F3304" s="191">
        <v>0</v>
      </c>
    </row>
    <row r="3305" spans="3:6">
      <c r="C3305" s="212" t="s">
        <v>550</v>
      </c>
      <c r="D3305" s="191">
        <v>395979</v>
      </c>
      <c r="E3305" s="191">
        <v>395979</v>
      </c>
      <c r="F3305" s="191">
        <v>0</v>
      </c>
    </row>
    <row r="3306" spans="3:6">
      <c r="C3306" s="213" t="s">
        <v>897</v>
      </c>
      <c r="D3306" s="191">
        <v>395979</v>
      </c>
      <c r="E3306" s="191">
        <v>395979</v>
      </c>
      <c r="F3306" s="191">
        <v>0</v>
      </c>
    </row>
    <row r="3307" spans="3:6">
      <c r="C3307" s="212" t="s">
        <v>551</v>
      </c>
      <c r="D3307" s="191">
        <v>2706487</v>
      </c>
      <c r="E3307" s="191">
        <v>2641361.7000000002</v>
      </c>
      <c r="F3307" s="191">
        <v>2641361.35</v>
      </c>
    </row>
    <row r="3308" spans="3:6">
      <c r="C3308" s="213" t="s">
        <v>898</v>
      </c>
      <c r="D3308" s="191">
        <v>2706487</v>
      </c>
      <c r="E3308" s="191">
        <v>2641361.7000000002</v>
      </c>
      <c r="F3308" s="191">
        <v>2641361.35</v>
      </c>
    </row>
    <row r="3309" spans="3:6">
      <c r="C3309" s="212" t="s">
        <v>552</v>
      </c>
      <c r="D3309" s="191">
        <v>5396255</v>
      </c>
      <c r="E3309" s="191">
        <v>0</v>
      </c>
      <c r="F3309" s="191">
        <v>0</v>
      </c>
    </row>
    <row r="3310" spans="3:6">
      <c r="C3310" s="213" t="s">
        <v>899</v>
      </c>
      <c r="D3310" s="191">
        <v>5396255</v>
      </c>
      <c r="E3310" s="191">
        <v>0</v>
      </c>
      <c r="F3310" s="191">
        <v>0</v>
      </c>
    </row>
    <row r="3311" spans="3:6">
      <c r="C3311" s="212" t="s">
        <v>553</v>
      </c>
      <c r="D3311" s="191">
        <v>359703</v>
      </c>
      <c r="E3311" s="191">
        <v>1427840.5</v>
      </c>
      <c r="F3311" s="191">
        <v>1427740.17</v>
      </c>
    </row>
    <row r="3312" spans="3:6">
      <c r="C3312" s="213" t="s">
        <v>900</v>
      </c>
      <c r="D3312" s="191">
        <v>359703</v>
      </c>
      <c r="E3312" s="191">
        <v>1427840.5</v>
      </c>
      <c r="F3312" s="191">
        <v>1427740.17</v>
      </c>
    </row>
    <row r="3313" spans="3:6">
      <c r="C3313" s="212" t="s">
        <v>554</v>
      </c>
      <c r="D3313" s="191">
        <v>10286248</v>
      </c>
      <c r="E3313" s="191">
        <v>1</v>
      </c>
      <c r="F3313" s="191">
        <v>0</v>
      </c>
    </row>
    <row r="3314" spans="3:6">
      <c r="C3314" s="213" t="s">
        <v>901</v>
      </c>
      <c r="D3314" s="191">
        <v>10286248</v>
      </c>
      <c r="E3314" s="191">
        <v>1</v>
      </c>
      <c r="F3314" s="191">
        <v>0</v>
      </c>
    </row>
    <row r="3315" spans="3:6">
      <c r="C3315" s="212" t="s">
        <v>2294</v>
      </c>
      <c r="D3315" s="191">
        <v>6731551</v>
      </c>
      <c r="E3315" s="191">
        <v>1558697</v>
      </c>
      <c r="F3315" s="191">
        <v>1558695.07</v>
      </c>
    </row>
    <row r="3316" spans="3:6">
      <c r="C3316" s="213" t="s">
        <v>2295</v>
      </c>
      <c r="D3316" s="191">
        <v>6731551</v>
      </c>
      <c r="E3316" s="191">
        <v>1558697</v>
      </c>
      <c r="F3316" s="191">
        <v>1558695.07</v>
      </c>
    </row>
    <row r="3317" spans="3:6">
      <c r="C3317" s="212" t="s">
        <v>2296</v>
      </c>
      <c r="D3317" s="191">
        <v>6731551</v>
      </c>
      <c r="E3317" s="191">
        <v>1558697</v>
      </c>
      <c r="F3317" s="191">
        <v>1558695.07</v>
      </c>
    </row>
    <row r="3318" spans="3:6">
      <c r="C3318" s="213" t="s">
        <v>2297</v>
      </c>
      <c r="D3318" s="191">
        <v>6731551</v>
      </c>
      <c r="E3318" s="191">
        <v>1558697</v>
      </c>
      <c r="F3318" s="191">
        <v>1558695.07</v>
      </c>
    </row>
    <row r="3319" spans="3:6">
      <c r="C3319" s="212" t="s">
        <v>2298</v>
      </c>
      <c r="D3319" s="191">
        <v>12486882</v>
      </c>
      <c r="E3319" s="191">
        <v>2704206</v>
      </c>
      <c r="F3319" s="191">
        <v>2704204.05</v>
      </c>
    </row>
    <row r="3320" spans="3:6">
      <c r="C3320" s="213" t="s">
        <v>2299</v>
      </c>
      <c r="D3320" s="191">
        <v>12486882</v>
      </c>
      <c r="E3320" s="191">
        <v>2704206</v>
      </c>
      <c r="F3320" s="191">
        <v>2704204.05</v>
      </c>
    </row>
    <row r="3321" spans="3:6">
      <c r="C3321" s="212" t="s">
        <v>555</v>
      </c>
      <c r="D3321" s="191">
        <v>14693812</v>
      </c>
      <c r="E3321" s="191">
        <v>70064419</v>
      </c>
      <c r="F3321" s="191">
        <v>49473876.710000001</v>
      </c>
    </row>
    <row r="3322" spans="3:6">
      <c r="C3322" s="213" t="s">
        <v>902</v>
      </c>
      <c r="D3322" s="191">
        <v>14693812</v>
      </c>
      <c r="E3322" s="191">
        <v>70064419</v>
      </c>
      <c r="F3322" s="191">
        <v>49473876.710000001</v>
      </c>
    </row>
    <row r="3323" spans="3:6">
      <c r="C3323" s="212" t="s">
        <v>556</v>
      </c>
      <c r="D3323" s="191">
        <v>1239531</v>
      </c>
      <c r="E3323" s="191">
        <v>9671849.0199999996</v>
      </c>
      <c r="F3323" s="191">
        <v>8978147.9100000001</v>
      </c>
    </row>
    <row r="3324" spans="3:6">
      <c r="C3324" s="213" t="s">
        <v>903</v>
      </c>
      <c r="D3324" s="191">
        <v>1239531</v>
      </c>
      <c r="E3324" s="191">
        <v>9671849.0199999996</v>
      </c>
      <c r="F3324" s="191">
        <v>8978147.9100000001</v>
      </c>
    </row>
    <row r="3325" spans="3:6">
      <c r="C3325" s="212" t="s">
        <v>3881</v>
      </c>
      <c r="D3325" s="191">
        <v>83390754</v>
      </c>
      <c r="E3325" s="191">
        <v>13314490</v>
      </c>
      <c r="F3325" s="191">
        <v>13314455.18</v>
      </c>
    </row>
    <row r="3326" spans="3:6">
      <c r="C3326" s="213" t="s">
        <v>2781</v>
      </c>
      <c r="D3326" s="191">
        <v>83390754</v>
      </c>
      <c r="E3326" s="191">
        <v>13314490</v>
      </c>
      <c r="F3326" s="191">
        <v>13314455.18</v>
      </c>
    </row>
    <row r="3327" spans="3:6">
      <c r="C3327" s="212" t="s">
        <v>2664</v>
      </c>
      <c r="D3327" s="191">
        <v>56208476</v>
      </c>
      <c r="E3327" s="191">
        <v>38803727.75</v>
      </c>
      <c r="F3327" s="191">
        <v>38772336.760000005</v>
      </c>
    </row>
    <row r="3328" spans="3:6">
      <c r="C3328" s="213" t="s">
        <v>2665</v>
      </c>
      <c r="D3328" s="191">
        <v>56208476</v>
      </c>
      <c r="E3328" s="191">
        <v>38803727.75</v>
      </c>
      <c r="F3328" s="191">
        <v>38772336.760000005</v>
      </c>
    </row>
    <row r="3329" spans="3:6">
      <c r="C3329" s="212" t="s">
        <v>2300</v>
      </c>
      <c r="D3329" s="191">
        <v>11208701</v>
      </c>
      <c r="E3329" s="191">
        <v>1</v>
      </c>
      <c r="F3329" s="191">
        <v>0</v>
      </c>
    </row>
    <row r="3330" spans="3:6">
      <c r="C3330" s="213" t="s">
        <v>2301</v>
      </c>
      <c r="D3330" s="191">
        <v>11208701</v>
      </c>
      <c r="E3330" s="191">
        <v>1</v>
      </c>
      <c r="F3330" s="191">
        <v>0</v>
      </c>
    </row>
    <row r="3331" spans="3:6">
      <c r="C3331" s="212" t="s">
        <v>3880</v>
      </c>
      <c r="D3331" s="191">
        <v>11548427</v>
      </c>
      <c r="E3331" s="191">
        <v>4944779</v>
      </c>
      <c r="F3331" s="191">
        <v>4367357.8899999997</v>
      </c>
    </row>
    <row r="3332" spans="3:6">
      <c r="C3332" s="213" t="s">
        <v>3012</v>
      </c>
      <c r="D3332" s="191">
        <v>11548427</v>
      </c>
      <c r="E3332" s="191">
        <v>4944779</v>
      </c>
      <c r="F3332" s="191">
        <v>4367357.8899999997</v>
      </c>
    </row>
    <row r="3333" spans="3:6">
      <c r="C3333" s="212" t="s">
        <v>2302</v>
      </c>
      <c r="D3333" s="191">
        <v>4768626</v>
      </c>
      <c r="E3333" s="191">
        <v>0</v>
      </c>
      <c r="F3333" s="191">
        <v>0</v>
      </c>
    </row>
    <row r="3334" spans="3:6">
      <c r="C3334" s="213" t="s">
        <v>2303</v>
      </c>
      <c r="D3334" s="191">
        <v>4768626</v>
      </c>
      <c r="E3334" s="191">
        <v>0</v>
      </c>
      <c r="F3334" s="191">
        <v>0</v>
      </c>
    </row>
    <row r="3335" spans="3:6">
      <c r="C3335" s="212" t="s">
        <v>3879</v>
      </c>
      <c r="D3335" s="191">
        <v>3589097</v>
      </c>
      <c r="E3335" s="191">
        <v>1845905</v>
      </c>
      <c r="F3335" s="191">
        <v>1845902.55</v>
      </c>
    </row>
    <row r="3336" spans="3:6">
      <c r="C3336" s="213" t="s">
        <v>3013</v>
      </c>
      <c r="D3336" s="191">
        <v>3589097</v>
      </c>
      <c r="E3336" s="191">
        <v>1845905</v>
      </c>
      <c r="F3336" s="191">
        <v>1845902.55</v>
      </c>
    </row>
    <row r="3337" spans="3:6">
      <c r="C3337" s="212" t="s">
        <v>2304</v>
      </c>
      <c r="D3337" s="191">
        <v>11208701</v>
      </c>
      <c r="E3337" s="191">
        <v>1</v>
      </c>
      <c r="F3337" s="191">
        <v>0</v>
      </c>
    </row>
    <row r="3338" spans="3:6">
      <c r="C3338" s="213" t="s">
        <v>2305</v>
      </c>
      <c r="D3338" s="191">
        <v>11208701</v>
      </c>
      <c r="E3338" s="191">
        <v>1</v>
      </c>
      <c r="F3338" s="191">
        <v>0</v>
      </c>
    </row>
    <row r="3339" spans="3:6">
      <c r="C3339" s="212" t="s">
        <v>2306</v>
      </c>
      <c r="D3339" s="191">
        <v>6731551</v>
      </c>
      <c r="E3339" s="191">
        <v>1</v>
      </c>
      <c r="F3339" s="191">
        <v>0</v>
      </c>
    </row>
    <row r="3340" spans="3:6">
      <c r="C3340" s="213" t="s">
        <v>2307</v>
      </c>
      <c r="D3340" s="191">
        <v>6731551</v>
      </c>
      <c r="E3340" s="191">
        <v>1</v>
      </c>
      <c r="F3340" s="191">
        <v>0</v>
      </c>
    </row>
    <row r="3341" spans="3:6">
      <c r="C3341" s="212" t="s">
        <v>2308</v>
      </c>
      <c r="D3341" s="191">
        <v>6731551</v>
      </c>
      <c r="E3341" s="191">
        <v>1</v>
      </c>
      <c r="F3341" s="191">
        <v>0</v>
      </c>
    </row>
    <row r="3342" spans="3:6">
      <c r="C3342" s="213" t="s">
        <v>2309</v>
      </c>
      <c r="D3342" s="191">
        <v>6731551</v>
      </c>
      <c r="E3342" s="191">
        <v>1</v>
      </c>
      <c r="F3342" s="191">
        <v>0</v>
      </c>
    </row>
    <row r="3343" spans="3:6">
      <c r="C3343" s="212" t="s">
        <v>2310</v>
      </c>
      <c r="D3343" s="191">
        <v>4768626</v>
      </c>
      <c r="E3343" s="191">
        <v>0</v>
      </c>
      <c r="F3343" s="191">
        <v>0</v>
      </c>
    </row>
    <row r="3344" spans="3:6">
      <c r="C3344" s="213" t="s">
        <v>2311</v>
      </c>
      <c r="D3344" s="191">
        <v>4768626</v>
      </c>
      <c r="E3344" s="191">
        <v>0</v>
      </c>
      <c r="F3344" s="191">
        <v>0</v>
      </c>
    </row>
    <row r="3345" spans="3:6">
      <c r="C3345" s="212" t="s">
        <v>3878</v>
      </c>
      <c r="D3345" s="191">
        <v>11208701</v>
      </c>
      <c r="E3345" s="191">
        <v>1</v>
      </c>
      <c r="F3345" s="191">
        <v>0</v>
      </c>
    </row>
    <row r="3346" spans="3:6">
      <c r="C3346" s="213" t="s">
        <v>2312</v>
      </c>
      <c r="D3346" s="191">
        <v>11208701</v>
      </c>
      <c r="E3346" s="191">
        <v>1</v>
      </c>
      <c r="F3346" s="191">
        <v>0</v>
      </c>
    </row>
    <row r="3347" spans="3:6">
      <c r="C3347" s="212" t="s">
        <v>557</v>
      </c>
      <c r="D3347" s="191">
        <v>2080099</v>
      </c>
      <c r="E3347" s="191">
        <v>5584429.2800000003</v>
      </c>
      <c r="F3347" s="191">
        <v>818100.28</v>
      </c>
    </row>
    <row r="3348" spans="3:6">
      <c r="C3348" s="213" t="s">
        <v>904</v>
      </c>
      <c r="D3348" s="191">
        <v>2080099</v>
      </c>
      <c r="E3348" s="191">
        <v>5584429.2800000003</v>
      </c>
      <c r="F3348" s="191">
        <v>818100.28</v>
      </c>
    </row>
    <row r="3349" spans="3:6">
      <c r="C3349" s="212" t="s">
        <v>1054</v>
      </c>
      <c r="D3349" s="191">
        <v>6223248</v>
      </c>
      <c r="E3349" s="191">
        <v>16628024.970000001</v>
      </c>
      <c r="F3349" s="191">
        <v>16628023.17</v>
      </c>
    </row>
    <row r="3350" spans="3:6">
      <c r="C3350" s="213" t="s">
        <v>1055</v>
      </c>
      <c r="D3350" s="191">
        <v>6223248</v>
      </c>
      <c r="E3350" s="191">
        <v>16628024.970000001</v>
      </c>
      <c r="F3350" s="191">
        <v>16628023.17</v>
      </c>
    </row>
    <row r="3351" spans="3:6">
      <c r="C3351" s="212" t="s">
        <v>3877</v>
      </c>
      <c r="D3351" s="191">
        <v>11208701</v>
      </c>
      <c r="E3351" s="191">
        <v>35193581.140000001</v>
      </c>
      <c r="F3351" s="191">
        <v>30582545.559999999</v>
      </c>
    </row>
    <row r="3352" spans="3:6">
      <c r="C3352" s="213" t="s">
        <v>3298</v>
      </c>
      <c r="D3352" s="191">
        <v>0</v>
      </c>
      <c r="E3352" s="191">
        <v>35193580.810000002</v>
      </c>
      <c r="F3352" s="191">
        <v>30582545.559999999</v>
      </c>
    </row>
    <row r="3353" spans="3:6">
      <c r="C3353" s="213" t="s">
        <v>2313</v>
      </c>
      <c r="D3353" s="191">
        <v>11208701</v>
      </c>
      <c r="E3353" s="191">
        <v>0.33</v>
      </c>
      <c r="F3353" s="191">
        <v>0</v>
      </c>
    </row>
    <row r="3354" spans="3:6">
      <c r="C3354" s="212" t="s">
        <v>2314</v>
      </c>
      <c r="D3354" s="191">
        <v>6731551</v>
      </c>
      <c r="E3354" s="191">
        <v>3000000</v>
      </c>
      <c r="F3354" s="191">
        <v>0</v>
      </c>
    </row>
    <row r="3355" spans="3:6">
      <c r="C3355" s="213" t="s">
        <v>2315</v>
      </c>
      <c r="D3355" s="191">
        <v>6731551</v>
      </c>
      <c r="E3355" s="191">
        <v>3000000</v>
      </c>
      <c r="F3355" s="191">
        <v>0</v>
      </c>
    </row>
    <row r="3356" spans="3:6">
      <c r="C3356" s="212" t="s">
        <v>2316</v>
      </c>
      <c r="D3356" s="191">
        <v>11208701</v>
      </c>
      <c r="E3356" s="191">
        <v>1</v>
      </c>
      <c r="F3356" s="191">
        <v>0</v>
      </c>
    </row>
    <row r="3357" spans="3:6">
      <c r="C3357" s="213" t="s">
        <v>2317</v>
      </c>
      <c r="D3357" s="191">
        <v>11208701</v>
      </c>
      <c r="E3357" s="191">
        <v>1</v>
      </c>
      <c r="F3357" s="191">
        <v>0</v>
      </c>
    </row>
    <row r="3358" spans="3:6">
      <c r="C3358" s="212" t="s">
        <v>2318</v>
      </c>
      <c r="D3358" s="191">
        <v>4768626</v>
      </c>
      <c r="E3358" s="191">
        <v>1</v>
      </c>
      <c r="F3358" s="191">
        <v>0</v>
      </c>
    </row>
    <row r="3359" spans="3:6">
      <c r="C3359" s="213" t="s">
        <v>2319</v>
      </c>
      <c r="D3359" s="191">
        <v>4768626</v>
      </c>
      <c r="E3359" s="191">
        <v>1</v>
      </c>
      <c r="F3359" s="191">
        <v>0</v>
      </c>
    </row>
    <row r="3360" spans="3:6">
      <c r="C3360" s="212" t="s">
        <v>2320</v>
      </c>
      <c r="D3360" s="191">
        <v>6731551</v>
      </c>
      <c r="E3360" s="191">
        <v>1</v>
      </c>
      <c r="F3360" s="191">
        <v>0</v>
      </c>
    </row>
    <row r="3361" spans="3:6">
      <c r="C3361" s="213" t="s">
        <v>2321</v>
      </c>
      <c r="D3361" s="191">
        <v>6731551</v>
      </c>
      <c r="E3361" s="191">
        <v>1</v>
      </c>
      <c r="F3361" s="191">
        <v>0</v>
      </c>
    </row>
    <row r="3362" spans="3:6">
      <c r="C3362" s="212" t="s">
        <v>2322</v>
      </c>
      <c r="D3362" s="191">
        <v>6731551</v>
      </c>
      <c r="E3362" s="191">
        <v>1</v>
      </c>
      <c r="F3362" s="191">
        <v>0</v>
      </c>
    </row>
    <row r="3363" spans="3:6">
      <c r="C3363" s="213" t="s">
        <v>2323</v>
      </c>
      <c r="D3363" s="191">
        <v>6731551</v>
      </c>
      <c r="E3363" s="191">
        <v>1</v>
      </c>
      <c r="F3363" s="191">
        <v>0</v>
      </c>
    </row>
    <row r="3364" spans="3:6">
      <c r="C3364" s="212" t="s">
        <v>3014</v>
      </c>
      <c r="D3364" s="191">
        <v>26373497</v>
      </c>
      <c r="E3364" s="191">
        <v>17895082.66</v>
      </c>
      <c r="F3364" s="191">
        <v>17895082.66</v>
      </c>
    </row>
    <row r="3365" spans="3:6">
      <c r="C3365" s="213" t="s">
        <v>3011</v>
      </c>
      <c r="D3365" s="191">
        <v>26373497</v>
      </c>
      <c r="E3365" s="191">
        <v>17895082.66</v>
      </c>
      <c r="F3365" s="191">
        <v>17895082.66</v>
      </c>
    </row>
    <row r="3366" spans="3:6">
      <c r="C3366" s="212" t="s">
        <v>3369</v>
      </c>
      <c r="D3366" s="191">
        <v>0</v>
      </c>
      <c r="E3366" s="191">
        <v>0</v>
      </c>
      <c r="F3366" s="191">
        <v>0</v>
      </c>
    </row>
    <row r="3367" spans="3:6">
      <c r="C3367" s="213" t="s">
        <v>3368</v>
      </c>
      <c r="D3367" s="191">
        <v>0</v>
      </c>
      <c r="E3367" s="191">
        <v>0</v>
      </c>
      <c r="F3367" s="191">
        <v>0</v>
      </c>
    </row>
    <row r="3368" spans="3:6">
      <c r="C3368" s="212" t="s">
        <v>3876</v>
      </c>
      <c r="D3368" s="191">
        <v>0</v>
      </c>
      <c r="E3368" s="191">
        <v>0</v>
      </c>
      <c r="F3368" s="191">
        <v>0</v>
      </c>
    </row>
    <row r="3369" spans="3:6">
      <c r="C3369" s="213" t="s">
        <v>3367</v>
      </c>
      <c r="D3369" s="191">
        <v>0</v>
      </c>
      <c r="E3369" s="191">
        <v>0</v>
      </c>
      <c r="F3369" s="191">
        <v>0</v>
      </c>
    </row>
    <row r="3370" spans="3:6">
      <c r="C3370" s="212" t="s">
        <v>1099</v>
      </c>
      <c r="D3370" s="191">
        <v>109550415</v>
      </c>
      <c r="E3370" s="191">
        <v>292110054.18000001</v>
      </c>
      <c r="F3370" s="191">
        <v>291918538.75999999</v>
      </c>
    </row>
    <row r="3371" spans="3:6">
      <c r="C3371" s="213" t="s">
        <v>1100</v>
      </c>
      <c r="D3371" s="191">
        <v>109550415</v>
      </c>
      <c r="E3371" s="191">
        <v>292110054.18000001</v>
      </c>
      <c r="F3371" s="191">
        <v>291918538.75999999</v>
      </c>
    </row>
    <row r="3372" spans="3:6">
      <c r="C3372" s="212" t="s">
        <v>3366</v>
      </c>
      <c r="D3372" s="191">
        <v>0</v>
      </c>
      <c r="E3372" s="191">
        <v>0</v>
      </c>
      <c r="F3372" s="191">
        <v>0</v>
      </c>
    </row>
    <row r="3373" spans="3:6">
      <c r="C3373" s="213" t="s">
        <v>3365</v>
      </c>
      <c r="D3373" s="191">
        <v>0</v>
      </c>
      <c r="E3373" s="191">
        <v>0</v>
      </c>
      <c r="F3373" s="191">
        <v>0</v>
      </c>
    </row>
    <row r="3374" spans="3:6">
      <c r="C3374" s="212" t="s">
        <v>3364</v>
      </c>
      <c r="D3374" s="191">
        <v>0</v>
      </c>
      <c r="E3374" s="191">
        <v>0</v>
      </c>
      <c r="F3374" s="191">
        <v>0</v>
      </c>
    </row>
    <row r="3375" spans="3:6">
      <c r="C3375" s="213" t="s">
        <v>3363</v>
      </c>
      <c r="D3375" s="191">
        <v>0</v>
      </c>
      <c r="E3375" s="191">
        <v>0</v>
      </c>
      <c r="F3375" s="191">
        <v>0</v>
      </c>
    </row>
    <row r="3376" spans="3:6">
      <c r="C3376" s="212" t="s">
        <v>558</v>
      </c>
      <c r="D3376" s="191">
        <v>813873</v>
      </c>
      <c r="E3376" s="191">
        <v>3922423.7800000003</v>
      </c>
      <c r="F3376" s="191">
        <v>3324115.67</v>
      </c>
    </row>
    <row r="3377" spans="3:6">
      <c r="C3377" s="213" t="s">
        <v>905</v>
      </c>
      <c r="D3377" s="191">
        <v>813873</v>
      </c>
      <c r="E3377" s="191">
        <v>3922423.7800000003</v>
      </c>
      <c r="F3377" s="191">
        <v>3324115.67</v>
      </c>
    </row>
    <row r="3378" spans="3:6">
      <c r="C3378" s="212" t="s">
        <v>559</v>
      </c>
      <c r="D3378" s="191">
        <v>472277</v>
      </c>
      <c r="E3378" s="191">
        <v>2691171.2800000003</v>
      </c>
      <c r="F3378" s="191">
        <v>2406832.91</v>
      </c>
    </row>
    <row r="3379" spans="3:6">
      <c r="C3379" s="213" t="s">
        <v>906</v>
      </c>
      <c r="D3379" s="191">
        <v>472277</v>
      </c>
      <c r="E3379" s="191">
        <v>2691171.2800000003</v>
      </c>
      <c r="F3379" s="191">
        <v>2406832.91</v>
      </c>
    </row>
    <row r="3380" spans="3:6">
      <c r="C3380" s="212" t="s">
        <v>560</v>
      </c>
      <c r="D3380" s="191">
        <v>2605992</v>
      </c>
      <c r="E3380" s="191">
        <v>1405992</v>
      </c>
      <c r="F3380" s="191">
        <v>1309403</v>
      </c>
    </row>
    <row r="3381" spans="3:6">
      <c r="C3381" s="213" t="s">
        <v>907</v>
      </c>
      <c r="D3381" s="191">
        <v>2605992</v>
      </c>
      <c r="E3381" s="191">
        <v>1405992</v>
      </c>
      <c r="F3381" s="191">
        <v>1309403</v>
      </c>
    </row>
    <row r="3382" spans="3:6">
      <c r="C3382" s="212" t="s">
        <v>3015</v>
      </c>
      <c r="D3382" s="191">
        <v>3616546</v>
      </c>
      <c r="E3382" s="191">
        <v>0</v>
      </c>
      <c r="F3382" s="191">
        <v>0</v>
      </c>
    </row>
    <row r="3383" spans="3:6">
      <c r="C3383" s="213" t="s">
        <v>3011</v>
      </c>
      <c r="D3383" s="191">
        <v>3616546</v>
      </c>
      <c r="E3383" s="191">
        <v>0</v>
      </c>
      <c r="F3383" s="191">
        <v>0</v>
      </c>
    </row>
    <row r="3384" spans="3:6">
      <c r="C3384" s="210" t="s">
        <v>561</v>
      </c>
      <c r="D3384" s="191">
        <v>1032177202</v>
      </c>
      <c r="E3384" s="191">
        <v>1604741339.5399997</v>
      </c>
      <c r="F3384" s="191">
        <v>1274533692.5599997</v>
      </c>
    </row>
    <row r="3385" spans="3:6">
      <c r="C3385" s="211" t="s">
        <v>280</v>
      </c>
      <c r="D3385" s="199">
        <v>1032177202</v>
      </c>
      <c r="E3385" s="199">
        <v>1431808874.3099997</v>
      </c>
      <c r="F3385" s="199">
        <v>1235995052.6099997</v>
      </c>
    </row>
    <row r="3386" spans="3:6">
      <c r="C3386" s="212" t="s">
        <v>1364</v>
      </c>
      <c r="D3386" s="191">
        <v>4561511</v>
      </c>
      <c r="E3386" s="191">
        <v>1991321.94</v>
      </c>
      <c r="F3386" s="191">
        <v>0</v>
      </c>
    </row>
    <row r="3387" spans="3:6">
      <c r="C3387" s="213" t="s">
        <v>1365</v>
      </c>
      <c r="D3387" s="191">
        <v>4561511</v>
      </c>
      <c r="E3387" s="191">
        <v>1991321.94</v>
      </c>
      <c r="F3387" s="191">
        <v>0</v>
      </c>
    </row>
    <row r="3388" spans="3:6">
      <c r="C3388" s="212" t="s">
        <v>1366</v>
      </c>
      <c r="D3388" s="191">
        <v>10954371</v>
      </c>
      <c r="E3388" s="191">
        <v>4218952.25</v>
      </c>
      <c r="F3388" s="191">
        <v>4218951.59</v>
      </c>
    </row>
    <row r="3389" spans="3:6">
      <c r="C3389" s="213" t="s">
        <v>1367</v>
      </c>
      <c r="D3389" s="191">
        <v>10954371</v>
      </c>
      <c r="E3389" s="191">
        <v>4218952.25</v>
      </c>
      <c r="F3389" s="191">
        <v>4218951.59</v>
      </c>
    </row>
    <row r="3390" spans="3:6">
      <c r="C3390" s="212" t="s">
        <v>1368</v>
      </c>
      <c r="D3390" s="191">
        <v>4561511</v>
      </c>
      <c r="E3390" s="191">
        <v>0.94</v>
      </c>
      <c r="F3390" s="191">
        <v>0</v>
      </c>
    </row>
    <row r="3391" spans="3:6">
      <c r="C3391" s="213" t="s">
        <v>1369</v>
      </c>
      <c r="D3391" s="191">
        <v>4561511</v>
      </c>
      <c r="E3391" s="191">
        <v>0.94</v>
      </c>
      <c r="F3391" s="191">
        <v>0</v>
      </c>
    </row>
    <row r="3392" spans="3:6">
      <c r="C3392" s="212" t="s">
        <v>1370</v>
      </c>
      <c r="D3392" s="191">
        <v>6510045</v>
      </c>
      <c r="E3392" s="191">
        <v>6089404.6600000001</v>
      </c>
      <c r="F3392" s="191">
        <v>5391204.46</v>
      </c>
    </row>
    <row r="3393" spans="3:6">
      <c r="C3393" s="213" t="s">
        <v>1371</v>
      </c>
      <c r="D3393" s="191">
        <v>6510045</v>
      </c>
      <c r="E3393" s="191">
        <v>6089404.6600000001</v>
      </c>
      <c r="F3393" s="191">
        <v>5391204.46</v>
      </c>
    </row>
    <row r="3394" spans="3:6">
      <c r="C3394" s="213" t="s">
        <v>3362</v>
      </c>
      <c r="D3394" s="191">
        <v>0</v>
      </c>
      <c r="E3394" s="191">
        <v>0</v>
      </c>
      <c r="F3394" s="191">
        <v>0</v>
      </c>
    </row>
    <row r="3395" spans="3:6">
      <c r="C3395" s="212" t="s">
        <v>1372</v>
      </c>
      <c r="D3395" s="191">
        <v>12223182</v>
      </c>
      <c r="E3395" s="191">
        <v>5296964.9800000004</v>
      </c>
      <c r="F3395" s="191">
        <v>5296964.9800000004</v>
      </c>
    </row>
    <row r="3396" spans="3:6">
      <c r="C3396" s="213" t="s">
        <v>1373</v>
      </c>
      <c r="D3396" s="191">
        <v>12223182</v>
      </c>
      <c r="E3396" s="191">
        <v>5296964.9800000004</v>
      </c>
      <c r="F3396" s="191">
        <v>5296964.9800000004</v>
      </c>
    </row>
    <row r="3397" spans="3:6">
      <c r="C3397" s="213" t="s">
        <v>3361</v>
      </c>
      <c r="D3397" s="191">
        <v>0</v>
      </c>
      <c r="E3397" s="191">
        <v>0</v>
      </c>
      <c r="F3397" s="191">
        <v>0</v>
      </c>
    </row>
    <row r="3398" spans="3:6">
      <c r="C3398" s="212" t="s">
        <v>1374</v>
      </c>
      <c r="D3398" s="191">
        <v>4561511</v>
      </c>
      <c r="E3398" s="191">
        <v>3991321.94</v>
      </c>
      <c r="F3398" s="191">
        <v>3601439.74</v>
      </c>
    </row>
    <row r="3399" spans="3:6">
      <c r="C3399" s="213" t="s">
        <v>1375</v>
      </c>
      <c r="D3399" s="191">
        <v>4561511</v>
      </c>
      <c r="E3399" s="191">
        <v>3991321.94</v>
      </c>
      <c r="F3399" s="191">
        <v>3601439.74</v>
      </c>
    </row>
    <row r="3400" spans="3:6">
      <c r="C3400" s="213" t="s">
        <v>3360</v>
      </c>
      <c r="D3400" s="191">
        <v>0</v>
      </c>
      <c r="E3400" s="191">
        <v>0</v>
      </c>
      <c r="F3400" s="191">
        <v>0</v>
      </c>
    </row>
    <row r="3401" spans="3:6">
      <c r="C3401" s="212" t="s">
        <v>1376</v>
      </c>
      <c r="D3401" s="191">
        <v>6510045</v>
      </c>
      <c r="E3401" s="191">
        <v>1.66</v>
      </c>
      <c r="F3401" s="191">
        <v>0</v>
      </c>
    </row>
    <row r="3402" spans="3:6">
      <c r="C3402" s="213" t="s">
        <v>1377</v>
      </c>
      <c r="D3402" s="191">
        <v>6510045</v>
      </c>
      <c r="E3402" s="191">
        <v>1.66</v>
      </c>
      <c r="F3402" s="191">
        <v>0</v>
      </c>
    </row>
    <row r="3403" spans="3:6">
      <c r="C3403" s="213" t="s">
        <v>3359</v>
      </c>
      <c r="D3403" s="191">
        <v>0</v>
      </c>
      <c r="E3403" s="191">
        <v>0</v>
      </c>
      <c r="F3403" s="191">
        <v>0</v>
      </c>
    </row>
    <row r="3404" spans="3:6">
      <c r="C3404" s="212" t="s">
        <v>4180</v>
      </c>
      <c r="D3404" s="191">
        <v>0</v>
      </c>
      <c r="E3404" s="191">
        <v>3010729.13</v>
      </c>
      <c r="F3404" s="191">
        <v>0</v>
      </c>
    </row>
    <row r="3405" spans="3:6">
      <c r="C3405" s="213" t="s">
        <v>4179</v>
      </c>
      <c r="D3405" s="191">
        <v>0</v>
      </c>
      <c r="E3405" s="191">
        <v>3010729.13</v>
      </c>
      <c r="F3405" s="191">
        <v>0</v>
      </c>
    </row>
    <row r="3406" spans="3:6">
      <c r="C3406" s="212" t="s">
        <v>3875</v>
      </c>
      <c r="D3406" s="191">
        <v>0</v>
      </c>
      <c r="E3406" s="191">
        <v>392971546.03000003</v>
      </c>
      <c r="F3406" s="191">
        <v>362348951.01999998</v>
      </c>
    </row>
    <row r="3407" spans="3:6">
      <c r="C3407" s="213" t="s">
        <v>3665</v>
      </c>
      <c r="D3407" s="191">
        <v>0</v>
      </c>
      <c r="E3407" s="191">
        <v>71285213.359999999</v>
      </c>
      <c r="F3407" s="191">
        <v>71285213.349999994</v>
      </c>
    </row>
    <row r="3408" spans="3:6">
      <c r="C3408" s="213" t="s">
        <v>3664</v>
      </c>
      <c r="D3408" s="191">
        <v>0</v>
      </c>
      <c r="E3408" s="191">
        <v>321686332.67000002</v>
      </c>
      <c r="F3408" s="191">
        <v>291063737.67000002</v>
      </c>
    </row>
    <row r="3409" spans="3:6">
      <c r="C3409" s="212" t="s">
        <v>3358</v>
      </c>
      <c r="D3409" s="191">
        <v>0</v>
      </c>
      <c r="E3409" s="191">
        <v>0</v>
      </c>
      <c r="F3409" s="191">
        <v>0</v>
      </c>
    </row>
    <row r="3410" spans="3:6">
      <c r="C3410" s="213" t="s">
        <v>3357</v>
      </c>
      <c r="D3410" s="191">
        <v>0</v>
      </c>
      <c r="E3410" s="191">
        <v>0</v>
      </c>
      <c r="F3410" s="191">
        <v>0</v>
      </c>
    </row>
    <row r="3411" spans="3:6">
      <c r="C3411" s="212" t="s">
        <v>4241</v>
      </c>
      <c r="D3411" s="191">
        <v>0</v>
      </c>
      <c r="E3411" s="191">
        <v>86780000</v>
      </c>
      <c r="F3411" s="191">
        <v>50506418.310000002</v>
      </c>
    </row>
    <row r="3412" spans="3:6">
      <c r="C3412" s="213" t="s">
        <v>4240</v>
      </c>
      <c r="D3412" s="191">
        <v>0</v>
      </c>
      <c r="E3412" s="191">
        <v>86780000</v>
      </c>
      <c r="F3412" s="191">
        <v>50506418.310000002</v>
      </c>
    </row>
    <row r="3413" spans="3:6">
      <c r="C3413" s="212" t="s">
        <v>3356</v>
      </c>
      <c r="D3413" s="191">
        <v>0</v>
      </c>
      <c r="E3413" s="191">
        <v>0</v>
      </c>
      <c r="F3413" s="191">
        <v>0</v>
      </c>
    </row>
    <row r="3414" spans="3:6">
      <c r="C3414" s="213" t="s">
        <v>3355</v>
      </c>
      <c r="D3414" s="191">
        <v>0</v>
      </c>
      <c r="E3414" s="191">
        <v>0</v>
      </c>
      <c r="F3414" s="191">
        <v>0</v>
      </c>
    </row>
    <row r="3415" spans="3:6">
      <c r="C3415" s="212" t="s">
        <v>3354</v>
      </c>
      <c r="D3415" s="191">
        <v>0</v>
      </c>
      <c r="E3415" s="191">
        <v>0</v>
      </c>
      <c r="F3415" s="191">
        <v>0</v>
      </c>
    </row>
    <row r="3416" spans="3:6">
      <c r="C3416" s="213" t="s">
        <v>3353</v>
      </c>
      <c r="D3416" s="191">
        <v>0</v>
      </c>
      <c r="E3416" s="191">
        <v>0</v>
      </c>
      <c r="F3416" s="191">
        <v>0</v>
      </c>
    </row>
    <row r="3417" spans="3:6">
      <c r="C3417" s="212" t="s">
        <v>4295</v>
      </c>
      <c r="D3417" s="191">
        <v>0</v>
      </c>
      <c r="E3417" s="191">
        <v>14013435</v>
      </c>
      <c r="F3417" s="191">
        <v>0</v>
      </c>
    </row>
    <row r="3418" spans="3:6">
      <c r="C3418" s="213" t="s">
        <v>4294</v>
      </c>
      <c r="D3418" s="191">
        <v>0</v>
      </c>
      <c r="E3418" s="191">
        <v>14013435</v>
      </c>
      <c r="F3418" s="191">
        <v>0</v>
      </c>
    </row>
    <row r="3419" spans="3:6">
      <c r="C3419" s="212" t="s">
        <v>3352</v>
      </c>
      <c r="D3419" s="191">
        <v>0</v>
      </c>
      <c r="E3419" s="191">
        <v>0</v>
      </c>
      <c r="F3419" s="191">
        <v>0</v>
      </c>
    </row>
    <row r="3420" spans="3:6">
      <c r="C3420" s="213" t="s">
        <v>3351</v>
      </c>
      <c r="D3420" s="191">
        <v>0</v>
      </c>
      <c r="E3420" s="191">
        <v>0</v>
      </c>
      <c r="F3420" s="191">
        <v>0</v>
      </c>
    </row>
    <row r="3421" spans="3:6">
      <c r="C3421" s="212" t="s">
        <v>1032</v>
      </c>
      <c r="D3421" s="191">
        <v>17110090</v>
      </c>
      <c r="E3421" s="191">
        <v>36001206</v>
      </c>
      <c r="F3421" s="191">
        <v>25114937.309999999</v>
      </c>
    </row>
    <row r="3422" spans="3:6">
      <c r="C3422" s="213" t="s">
        <v>1033</v>
      </c>
      <c r="D3422" s="191">
        <v>17110090</v>
      </c>
      <c r="E3422" s="191">
        <v>36001206</v>
      </c>
      <c r="F3422" s="191">
        <v>25114937.309999999</v>
      </c>
    </row>
    <row r="3423" spans="3:6">
      <c r="C3423" s="212" t="s">
        <v>562</v>
      </c>
      <c r="D3423" s="191">
        <v>27732712</v>
      </c>
      <c r="E3423" s="191">
        <v>40275404.340000004</v>
      </c>
      <c r="F3423" s="191">
        <v>34056645.189999998</v>
      </c>
    </row>
    <row r="3424" spans="3:6">
      <c r="C3424" s="213" t="s">
        <v>908</v>
      </c>
      <c r="D3424" s="191">
        <v>27732712</v>
      </c>
      <c r="E3424" s="191">
        <v>40275404.340000004</v>
      </c>
      <c r="F3424" s="191">
        <v>34056645.189999998</v>
      </c>
    </row>
    <row r="3425" spans="3:6">
      <c r="C3425" s="212" t="s">
        <v>563</v>
      </c>
      <c r="D3425" s="191">
        <v>4945292</v>
      </c>
      <c r="E3425" s="191">
        <v>2945292</v>
      </c>
      <c r="F3425" s="191">
        <v>0</v>
      </c>
    </row>
    <row r="3426" spans="3:6">
      <c r="C3426" s="213" t="s">
        <v>909</v>
      </c>
      <c r="D3426" s="191">
        <v>4945292</v>
      </c>
      <c r="E3426" s="191">
        <v>2945292</v>
      </c>
      <c r="F3426" s="191">
        <v>0</v>
      </c>
    </row>
    <row r="3427" spans="3:6">
      <c r="C3427" s="212" t="s">
        <v>3874</v>
      </c>
      <c r="D3427" s="191">
        <v>1764860</v>
      </c>
      <c r="E3427" s="191">
        <v>6292803.7300000004</v>
      </c>
      <c r="F3427" s="191">
        <v>6292703.6699999999</v>
      </c>
    </row>
    <row r="3428" spans="3:6">
      <c r="C3428" s="213" t="s">
        <v>910</v>
      </c>
      <c r="D3428" s="191">
        <v>1764860</v>
      </c>
      <c r="E3428" s="191">
        <v>6292803.7300000004</v>
      </c>
      <c r="F3428" s="191">
        <v>6292703.6699999999</v>
      </c>
    </row>
    <row r="3429" spans="3:6">
      <c r="C3429" s="212" t="s">
        <v>388</v>
      </c>
      <c r="D3429" s="191">
        <v>0</v>
      </c>
      <c r="E3429" s="191">
        <v>20594591.18</v>
      </c>
      <c r="F3429" s="191">
        <v>20594591.18</v>
      </c>
    </row>
    <row r="3430" spans="3:6">
      <c r="C3430" s="213" t="s">
        <v>722</v>
      </c>
      <c r="D3430" s="191">
        <v>0</v>
      </c>
      <c r="E3430" s="191">
        <v>20594591.18</v>
      </c>
      <c r="F3430" s="191">
        <v>20594591.18</v>
      </c>
    </row>
    <row r="3431" spans="3:6">
      <c r="C3431" s="212" t="s">
        <v>2782</v>
      </c>
      <c r="D3431" s="191">
        <v>19151206</v>
      </c>
      <c r="E3431" s="191">
        <v>18193646</v>
      </c>
      <c r="F3431" s="191">
        <v>18193646</v>
      </c>
    </row>
    <row r="3432" spans="3:6">
      <c r="C3432" s="213" t="s">
        <v>2783</v>
      </c>
      <c r="D3432" s="191">
        <v>19151206</v>
      </c>
      <c r="E3432" s="191">
        <v>18193646</v>
      </c>
      <c r="F3432" s="191">
        <v>18193646</v>
      </c>
    </row>
    <row r="3433" spans="3:6">
      <c r="C3433" s="212" t="s">
        <v>564</v>
      </c>
      <c r="D3433" s="191">
        <v>5742217</v>
      </c>
      <c r="E3433" s="191">
        <v>48958483.990000002</v>
      </c>
      <c r="F3433" s="191">
        <v>32668542.989999998</v>
      </c>
    </row>
    <row r="3434" spans="3:6">
      <c r="C3434" s="213" t="s">
        <v>911</v>
      </c>
      <c r="D3434" s="191">
        <v>5742217</v>
      </c>
      <c r="E3434" s="191">
        <v>48958483.990000002</v>
      </c>
      <c r="F3434" s="191">
        <v>32668542.989999998</v>
      </c>
    </row>
    <row r="3435" spans="3:6">
      <c r="C3435" s="212" t="s">
        <v>3873</v>
      </c>
      <c r="D3435" s="191">
        <v>1999367</v>
      </c>
      <c r="E3435" s="191">
        <v>490</v>
      </c>
      <c r="F3435" s="191">
        <v>0</v>
      </c>
    </row>
    <row r="3436" spans="3:6">
      <c r="C3436" s="213" t="s">
        <v>4206</v>
      </c>
      <c r="D3436" s="191">
        <v>1999367</v>
      </c>
      <c r="E3436" s="191">
        <v>490</v>
      </c>
      <c r="F3436" s="191">
        <v>0</v>
      </c>
    </row>
    <row r="3437" spans="3:6">
      <c r="C3437" s="212" t="s">
        <v>565</v>
      </c>
      <c r="D3437" s="191">
        <v>2724072</v>
      </c>
      <c r="E3437" s="191">
        <v>5000000</v>
      </c>
      <c r="F3437" s="191">
        <v>0</v>
      </c>
    </row>
    <row r="3438" spans="3:6">
      <c r="C3438" s="213" t="s">
        <v>912</v>
      </c>
      <c r="D3438" s="191">
        <v>2724072</v>
      </c>
      <c r="E3438" s="191">
        <v>5000000</v>
      </c>
      <c r="F3438" s="191">
        <v>0</v>
      </c>
    </row>
    <row r="3439" spans="3:6">
      <c r="C3439" s="212" t="s">
        <v>3016</v>
      </c>
      <c r="D3439" s="191">
        <v>4562691</v>
      </c>
      <c r="E3439" s="191">
        <v>4562691</v>
      </c>
      <c r="F3439" s="191">
        <v>0</v>
      </c>
    </row>
    <row r="3440" spans="3:6">
      <c r="C3440" s="213" t="s">
        <v>3017</v>
      </c>
      <c r="D3440" s="191">
        <v>4562691</v>
      </c>
      <c r="E3440" s="191">
        <v>4562691</v>
      </c>
      <c r="F3440" s="191">
        <v>0</v>
      </c>
    </row>
    <row r="3441" spans="3:6">
      <c r="C3441" s="212" t="s">
        <v>3018</v>
      </c>
      <c r="D3441" s="191">
        <v>15225234</v>
      </c>
      <c r="E3441" s="191">
        <v>1</v>
      </c>
      <c r="F3441" s="191">
        <v>0</v>
      </c>
    </row>
    <row r="3442" spans="3:6">
      <c r="C3442" s="213" t="s">
        <v>3019</v>
      </c>
      <c r="D3442" s="191">
        <v>15225234</v>
      </c>
      <c r="E3442" s="191">
        <v>1</v>
      </c>
      <c r="F3442" s="191">
        <v>0</v>
      </c>
    </row>
    <row r="3443" spans="3:6">
      <c r="C3443" s="212" t="s">
        <v>3020</v>
      </c>
      <c r="D3443" s="191">
        <v>7694092</v>
      </c>
      <c r="E3443" s="191">
        <v>0</v>
      </c>
      <c r="F3443" s="191">
        <v>0</v>
      </c>
    </row>
    <row r="3444" spans="3:6">
      <c r="C3444" s="213" t="s">
        <v>3021</v>
      </c>
      <c r="D3444" s="191">
        <v>7694092</v>
      </c>
      <c r="E3444" s="191">
        <v>0</v>
      </c>
      <c r="F3444" s="191">
        <v>0</v>
      </c>
    </row>
    <row r="3445" spans="3:6">
      <c r="C3445" s="212" t="s">
        <v>566</v>
      </c>
      <c r="D3445" s="191">
        <v>51505022</v>
      </c>
      <c r="E3445" s="191">
        <v>41757129</v>
      </c>
      <c r="F3445" s="191">
        <v>41757127.299999997</v>
      </c>
    </row>
    <row r="3446" spans="3:6">
      <c r="C3446" s="213" t="s">
        <v>913</v>
      </c>
      <c r="D3446" s="191">
        <v>51505022</v>
      </c>
      <c r="E3446" s="191">
        <v>41757129</v>
      </c>
      <c r="F3446" s="191">
        <v>41757127.299999997</v>
      </c>
    </row>
    <row r="3447" spans="3:6">
      <c r="C3447" s="212" t="s">
        <v>567</v>
      </c>
      <c r="D3447" s="191">
        <v>34929333</v>
      </c>
      <c r="E3447" s="191">
        <v>44087058.060000002</v>
      </c>
      <c r="F3447" s="191">
        <v>36783574.880000003</v>
      </c>
    </row>
    <row r="3448" spans="3:6">
      <c r="C3448" s="213" t="s">
        <v>914</v>
      </c>
      <c r="D3448" s="191">
        <v>34929333</v>
      </c>
      <c r="E3448" s="191">
        <v>44087058.060000002</v>
      </c>
      <c r="F3448" s="191">
        <v>36783574.880000003</v>
      </c>
    </row>
    <row r="3449" spans="3:6">
      <c r="C3449" s="212" t="s">
        <v>3872</v>
      </c>
      <c r="D3449" s="191">
        <v>87879417</v>
      </c>
      <c r="E3449" s="191">
        <v>120148170.54000001</v>
      </c>
      <c r="F3449" s="191">
        <v>120148170.41</v>
      </c>
    </row>
    <row r="3450" spans="3:6">
      <c r="C3450" s="213" t="s">
        <v>2784</v>
      </c>
      <c r="D3450" s="191">
        <v>87879417</v>
      </c>
      <c r="E3450" s="191">
        <v>120148170.54000001</v>
      </c>
      <c r="F3450" s="191">
        <v>120148170.41</v>
      </c>
    </row>
    <row r="3451" spans="3:6">
      <c r="C3451" s="212" t="s">
        <v>3871</v>
      </c>
      <c r="D3451" s="191">
        <v>18159739</v>
      </c>
      <c r="E3451" s="191">
        <v>2721269</v>
      </c>
      <c r="F3451" s="191">
        <v>2721268.93</v>
      </c>
    </row>
    <row r="3452" spans="3:6">
      <c r="C3452" s="213" t="s">
        <v>2806</v>
      </c>
      <c r="D3452" s="191">
        <v>18159739</v>
      </c>
      <c r="E3452" s="191">
        <v>2721269</v>
      </c>
      <c r="F3452" s="191">
        <v>2721268.93</v>
      </c>
    </row>
    <row r="3453" spans="3:6">
      <c r="C3453" s="212" t="s">
        <v>2785</v>
      </c>
      <c r="D3453" s="191">
        <v>18141523</v>
      </c>
      <c r="E3453" s="191">
        <v>41681838.909999996</v>
      </c>
      <c r="F3453" s="191">
        <v>41681838.909999996</v>
      </c>
    </row>
    <row r="3454" spans="3:6">
      <c r="C3454" s="213" t="s">
        <v>2786</v>
      </c>
      <c r="D3454" s="191">
        <v>18141523</v>
      </c>
      <c r="E3454" s="191">
        <v>41681838.909999996</v>
      </c>
      <c r="F3454" s="191">
        <v>41681838.909999996</v>
      </c>
    </row>
    <row r="3455" spans="3:6">
      <c r="C3455" s="212" t="s">
        <v>4293</v>
      </c>
      <c r="D3455" s="191">
        <v>0</v>
      </c>
      <c r="E3455" s="191">
        <v>3000000</v>
      </c>
      <c r="F3455" s="191">
        <v>0</v>
      </c>
    </row>
    <row r="3456" spans="3:6">
      <c r="C3456" s="213" t="s">
        <v>4292</v>
      </c>
      <c r="D3456" s="191">
        <v>0</v>
      </c>
      <c r="E3456" s="191">
        <v>3000000</v>
      </c>
      <c r="F3456" s="191">
        <v>0</v>
      </c>
    </row>
    <row r="3457" spans="3:6">
      <c r="C3457" s="212" t="s">
        <v>3022</v>
      </c>
      <c r="D3457" s="191">
        <v>7564426</v>
      </c>
      <c r="E3457" s="191">
        <v>0</v>
      </c>
      <c r="F3457" s="191">
        <v>0</v>
      </c>
    </row>
    <row r="3458" spans="3:6">
      <c r="C3458" s="213" t="s">
        <v>3023</v>
      </c>
      <c r="D3458" s="191">
        <v>7564426</v>
      </c>
      <c r="E3458" s="191">
        <v>0</v>
      </c>
      <c r="F3458" s="191">
        <v>0</v>
      </c>
    </row>
    <row r="3459" spans="3:6">
      <c r="C3459" s="212" t="s">
        <v>2666</v>
      </c>
      <c r="D3459" s="191">
        <v>18611549</v>
      </c>
      <c r="E3459" s="191">
        <v>2000389</v>
      </c>
      <c r="F3459" s="191">
        <v>1957598.75</v>
      </c>
    </row>
    <row r="3460" spans="3:6">
      <c r="C3460" s="213" t="s">
        <v>2667</v>
      </c>
      <c r="D3460" s="191">
        <v>18611549</v>
      </c>
      <c r="E3460" s="191">
        <v>2000389</v>
      </c>
      <c r="F3460" s="191">
        <v>1957598.75</v>
      </c>
    </row>
    <row r="3461" spans="3:6">
      <c r="C3461" s="212" t="s">
        <v>2668</v>
      </c>
      <c r="D3461" s="191">
        <v>37326861</v>
      </c>
      <c r="E3461" s="191">
        <v>30145008</v>
      </c>
      <c r="F3461" s="191">
        <v>30125615.199999999</v>
      </c>
    </row>
    <row r="3462" spans="3:6">
      <c r="C3462" s="213" t="s">
        <v>2669</v>
      </c>
      <c r="D3462" s="191">
        <v>37326861</v>
      </c>
      <c r="E3462" s="191">
        <v>30145008</v>
      </c>
      <c r="F3462" s="191">
        <v>30125615.199999999</v>
      </c>
    </row>
    <row r="3463" spans="3:6">
      <c r="C3463" s="212" t="s">
        <v>2670</v>
      </c>
      <c r="D3463" s="191">
        <v>44273355</v>
      </c>
      <c r="E3463" s="191">
        <v>21498919</v>
      </c>
      <c r="F3463" s="191">
        <v>21498730</v>
      </c>
    </row>
    <row r="3464" spans="3:6">
      <c r="C3464" s="213" t="s">
        <v>2671</v>
      </c>
      <c r="D3464" s="191">
        <v>40250191</v>
      </c>
      <c r="E3464" s="191">
        <v>21498917</v>
      </c>
      <c r="F3464" s="191">
        <v>21498730</v>
      </c>
    </row>
    <row r="3465" spans="3:6">
      <c r="C3465" s="213" t="s">
        <v>2787</v>
      </c>
      <c r="D3465" s="191">
        <v>4023164</v>
      </c>
      <c r="E3465" s="191">
        <v>2</v>
      </c>
      <c r="F3465" s="191">
        <v>0</v>
      </c>
    </row>
    <row r="3466" spans="3:6">
      <c r="C3466" s="212" t="s">
        <v>2788</v>
      </c>
      <c r="D3466" s="191">
        <v>2390995</v>
      </c>
      <c r="E3466" s="191">
        <v>2</v>
      </c>
      <c r="F3466" s="191">
        <v>0</v>
      </c>
    </row>
    <row r="3467" spans="3:6">
      <c r="C3467" s="213" t="s">
        <v>2789</v>
      </c>
      <c r="D3467" s="191">
        <v>2390995</v>
      </c>
      <c r="E3467" s="191">
        <v>2</v>
      </c>
      <c r="F3467" s="191">
        <v>0</v>
      </c>
    </row>
    <row r="3468" spans="3:6">
      <c r="C3468" s="212" t="s">
        <v>2324</v>
      </c>
      <c r="D3468" s="191">
        <v>6683666</v>
      </c>
      <c r="E3468" s="191">
        <v>1</v>
      </c>
      <c r="F3468" s="191">
        <v>0</v>
      </c>
    </row>
    <row r="3469" spans="3:6">
      <c r="C3469" s="213" t="s">
        <v>2325</v>
      </c>
      <c r="D3469" s="191">
        <v>6683666</v>
      </c>
      <c r="E3469" s="191">
        <v>1</v>
      </c>
      <c r="F3469" s="191">
        <v>0</v>
      </c>
    </row>
    <row r="3470" spans="3:6">
      <c r="C3470" s="212" t="s">
        <v>568</v>
      </c>
      <c r="D3470" s="191">
        <v>19505331</v>
      </c>
      <c r="E3470" s="191">
        <v>68864499.600000009</v>
      </c>
      <c r="F3470" s="191">
        <v>39071419.189999998</v>
      </c>
    </row>
    <row r="3471" spans="3:6">
      <c r="C3471" s="213" t="s">
        <v>915</v>
      </c>
      <c r="D3471" s="191">
        <v>14770199</v>
      </c>
      <c r="E3471" s="191">
        <v>68864498.600000009</v>
      </c>
      <c r="F3471" s="191">
        <v>39071419.189999998</v>
      </c>
    </row>
    <row r="3472" spans="3:6">
      <c r="C3472" s="213" t="s">
        <v>2326</v>
      </c>
      <c r="D3472" s="191">
        <v>4735132</v>
      </c>
      <c r="E3472" s="191">
        <v>1</v>
      </c>
      <c r="F3472" s="191">
        <v>0</v>
      </c>
    </row>
    <row r="3473" spans="3:6">
      <c r="C3473" s="212" t="s">
        <v>3024</v>
      </c>
      <c r="D3473" s="191">
        <v>11127992</v>
      </c>
      <c r="E3473" s="191">
        <v>1</v>
      </c>
      <c r="F3473" s="191">
        <v>0</v>
      </c>
    </row>
    <row r="3474" spans="3:6">
      <c r="C3474" s="213" t="s">
        <v>2557</v>
      </c>
      <c r="D3474" s="191">
        <v>11127992</v>
      </c>
      <c r="E3474" s="191">
        <v>1</v>
      </c>
      <c r="F3474" s="191">
        <v>0</v>
      </c>
    </row>
    <row r="3475" spans="3:6">
      <c r="C3475" s="212" t="s">
        <v>3870</v>
      </c>
      <c r="D3475" s="191">
        <v>2789356</v>
      </c>
      <c r="E3475" s="191">
        <v>2</v>
      </c>
      <c r="F3475" s="191">
        <v>0</v>
      </c>
    </row>
    <row r="3476" spans="3:6">
      <c r="C3476" s="213" t="s">
        <v>3025</v>
      </c>
      <c r="D3476" s="191">
        <v>2789356</v>
      </c>
      <c r="E3476" s="191">
        <v>2</v>
      </c>
      <c r="F3476" s="191">
        <v>0</v>
      </c>
    </row>
    <row r="3477" spans="3:6">
      <c r="C3477" s="212" t="s">
        <v>2724</v>
      </c>
      <c r="D3477" s="191">
        <v>11127992</v>
      </c>
      <c r="E3477" s="191">
        <v>1</v>
      </c>
      <c r="F3477" s="191">
        <v>0</v>
      </c>
    </row>
    <row r="3478" spans="3:6">
      <c r="C3478" s="213" t="s">
        <v>2327</v>
      </c>
      <c r="D3478" s="191">
        <v>11127992</v>
      </c>
      <c r="E3478" s="191">
        <v>1</v>
      </c>
      <c r="F3478" s="191">
        <v>0</v>
      </c>
    </row>
    <row r="3479" spans="3:6">
      <c r="C3479" s="212" t="s">
        <v>2328</v>
      </c>
      <c r="D3479" s="191">
        <v>6683666</v>
      </c>
      <c r="E3479" s="191">
        <v>1</v>
      </c>
      <c r="F3479" s="191">
        <v>0</v>
      </c>
    </row>
    <row r="3480" spans="3:6">
      <c r="C3480" s="213" t="s">
        <v>2329</v>
      </c>
      <c r="D3480" s="191">
        <v>6683666</v>
      </c>
      <c r="E3480" s="191">
        <v>1</v>
      </c>
      <c r="F3480" s="191">
        <v>0</v>
      </c>
    </row>
    <row r="3481" spans="3:6">
      <c r="C3481" s="212" t="s">
        <v>2330</v>
      </c>
      <c r="D3481" s="191">
        <v>6683666</v>
      </c>
      <c r="E3481" s="191">
        <v>1</v>
      </c>
      <c r="F3481" s="191">
        <v>0</v>
      </c>
    </row>
    <row r="3482" spans="3:6">
      <c r="C3482" s="213" t="s">
        <v>2331</v>
      </c>
      <c r="D3482" s="191">
        <v>6683666</v>
      </c>
      <c r="E3482" s="191">
        <v>1</v>
      </c>
      <c r="F3482" s="191">
        <v>0</v>
      </c>
    </row>
    <row r="3483" spans="3:6">
      <c r="C3483" s="212" t="s">
        <v>3869</v>
      </c>
      <c r="D3483" s="191">
        <v>13760435</v>
      </c>
      <c r="E3483" s="191">
        <v>2</v>
      </c>
      <c r="F3483" s="191">
        <v>0</v>
      </c>
    </row>
    <row r="3484" spans="3:6">
      <c r="C3484" s="213" t="s">
        <v>3026</v>
      </c>
      <c r="D3484" s="191">
        <v>13760435</v>
      </c>
      <c r="E3484" s="191">
        <v>2</v>
      </c>
      <c r="F3484" s="191">
        <v>0</v>
      </c>
    </row>
    <row r="3485" spans="3:6">
      <c r="C3485" s="212" t="s">
        <v>3868</v>
      </c>
      <c r="D3485" s="191">
        <v>6683666</v>
      </c>
      <c r="E3485" s="191">
        <v>1</v>
      </c>
      <c r="F3485" s="191">
        <v>0</v>
      </c>
    </row>
    <row r="3486" spans="3:6">
      <c r="C3486" s="213" t="s">
        <v>2332</v>
      </c>
      <c r="D3486" s="191">
        <v>6683666</v>
      </c>
      <c r="E3486" s="191">
        <v>1</v>
      </c>
      <c r="F3486" s="191">
        <v>0</v>
      </c>
    </row>
    <row r="3487" spans="3:6">
      <c r="C3487" s="212" t="s">
        <v>3027</v>
      </c>
      <c r="D3487" s="191">
        <v>2049849</v>
      </c>
      <c r="E3487" s="191">
        <v>0</v>
      </c>
      <c r="F3487" s="191">
        <v>0</v>
      </c>
    </row>
    <row r="3488" spans="3:6">
      <c r="C3488" s="213" t="s">
        <v>3028</v>
      </c>
      <c r="D3488" s="191">
        <v>2049849</v>
      </c>
      <c r="E3488" s="191">
        <v>0</v>
      </c>
      <c r="F3488" s="191">
        <v>0</v>
      </c>
    </row>
    <row r="3489" spans="3:6">
      <c r="C3489" s="212" t="s">
        <v>3867</v>
      </c>
      <c r="D3489" s="191">
        <v>10106363</v>
      </c>
      <c r="E3489" s="191">
        <v>2</v>
      </c>
      <c r="F3489" s="191">
        <v>0</v>
      </c>
    </row>
    <row r="3490" spans="3:6">
      <c r="C3490" s="213" t="s">
        <v>4205</v>
      </c>
      <c r="D3490" s="191">
        <v>10106363</v>
      </c>
      <c r="E3490" s="191">
        <v>2</v>
      </c>
      <c r="F3490" s="191">
        <v>0</v>
      </c>
    </row>
    <row r="3491" spans="3:6">
      <c r="C3491" s="212" t="s">
        <v>2333</v>
      </c>
      <c r="D3491" s="191">
        <v>6683666</v>
      </c>
      <c r="E3491" s="191">
        <v>0</v>
      </c>
      <c r="F3491" s="191">
        <v>0</v>
      </c>
    </row>
    <row r="3492" spans="3:6">
      <c r="C3492" s="213" t="s">
        <v>2334</v>
      </c>
      <c r="D3492" s="191">
        <v>6683666</v>
      </c>
      <c r="E3492" s="191">
        <v>0</v>
      </c>
      <c r="F3492" s="191">
        <v>0</v>
      </c>
    </row>
    <row r="3493" spans="3:6">
      <c r="C3493" s="212" t="s">
        <v>3866</v>
      </c>
      <c r="D3493" s="191">
        <v>8886803</v>
      </c>
      <c r="E3493" s="191">
        <v>2</v>
      </c>
      <c r="F3493" s="191">
        <v>0</v>
      </c>
    </row>
    <row r="3494" spans="3:6">
      <c r="C3494" s="213" t="s">
        <v>3029</v>
      </c>
      <c r="D3494" s="191">
        <v>8886803</v>
      </c>
      <c r="E3494" s="191">
        <v>2</v>
      </c>
      <c r="F3494" s="191">
        <v>0</v>
      </c>
    </row>
    <row r="3495" spans="3:6">
      <c r="C3495" s="212" t="s">
        <v>2335</v>
      </c>
      <c r="D3495" s="191">
        <v>11127992</v>
      </c>
      <c r="E3495" s="191">
        <v>0</v>
      </c>
      <c r="F3495" s="191">
        <v>0</v>
      </c>
    </row>
    <row r="3496" spans="3:6">
      <c r="C3496" s="213" t="s">
        <v>2336</v>
      </c>
      <c r="D3496" s="191">
        <v>11127992</v>
      </c>
      <c r="E3496" s="191">
        <v>0</v>
      </c>
      <c r="F3496" s="191">
        <v>0</v>
      </c>
    </row>
    <row r="3497" spans="3:6">
      <c r="C3497" s="212" t="s">
        <v>3865</v>
      </c>
      <c r="D3497" s="191">
        <v>9277539</v>
      </c>
      <c r="E3497" s="191">
        <v>2</v>
      </c>
      <c r="F3497" s="191">
        <v>0</v>
      </c>
    </row>
    <row r="3498" spans="3:6">
      <c r="C3498" s="213" t="s">
        <v>3030</v>
      </c>
      <c r="D3498" s="191">
        <v>9277539</v>
      </c>
      <c r="E3498" s="191">
        <v>2</v>
      </c>
      <c r="F3498" s="191">
        <v>0</v>
      </c>
    </row>
    <row r="3499" spans="3:6">
      <c r="C3499" s="212" t="s">
        <v>2337</v>
      </c>
      <c r="D3499" s="191">
        <v>4735132</v>
      </c>
      <c r="E3499" s="191">
        <v>0</v>
      </c>
      <c r="F3499" s="191">
        <v>0</v>
      </c>
    </row>
    <row r="3500" spans="3:6">
      <c r="C3500" s="213" t="s">
        <v>2338</v>
      </c>
      <c r="D3500" s="191">
        <v>4735132</v>
      </c>
      <c r="E3500" s="191">
        <v>0</v>
      </c>
      <c r="F3500" s="191">
        <v>0</v>
      </c>
    </row>
    <row r="3501" spans="3:6">
      <c r="C3501" s="212" t="s">
        <v>3864</v>
      </c>
      <c r="D3501" s="191">
        <v>8375826</v>
      </c>
      <c r="E3501" s="191">
        <v>2</v>
      </c>
      <c r="F3501" s="191">
        <v>0</v>
      </c>
    </row>
    <row r="3502" spans="3:6">
      <c r="C3502" s="213" t="s">
        <v>2790</v>
      </c>
      <c r="D3502" s="191">
        <v>8375826</v>
      </c>
      <c r="E3502" s="191">
        <v>2</v>
      </c>
      <c r="F3502" s="191">
        <v>0</v>
      </c>
    </row>
    <row r="3503" spans="3:6">
      <c r="C3503" s="212" t="s">
        <v>2339</v>
      </c>
      <c r="D3503" s="191">
        <v>6683666</v>
      </c>
      <c r="E3503" s="191">
        <v>1</v>
      </c>
      <c r="F3503" s="191">
        <v>0</v>
      </c>
    </row>
    <row r="3504" spans="3:6">
      <c r="C3504" s="213" t="s">
        <v>2340</v>
      </c>
      <c r="D3504" s="191">
        <v>6683666</v>
      </c>
      <c r="E3504" s="191">
        <v>1</v>
      </c>
      <c r="F3504" s="191">
        <v>0</v>
      </c>
    </row>
    <row r="3505" spans="3:6">
      <c r="C3505" s="212" t="s">
        <v>3863</v>
      </c>
      <c r="D3505" s="191">
        <v>2522874</v>
      </c>
      <c r="E3505" s="191">
        <v>6500001</v>
      </c>
      <c r="F3505" s="191">
        <v>6500000</v>
      </c>
    </row>
    <row r="3506" spans="3:6">
      <c r="C3506" s="213" t="s">
        <v>2791</v>
      </c>
      <c r="D3506" s="191">
        <v>2522874</v>
      </c>
      <c r="E3506" s="191">
        <v>6500001</v>
      </c>
      <c r="F3506" s="191">
        <v>6500000</v>
      </c>
    </row>
    <row r="3507" spans="3:6">
      <c r="C3507" s="212" t="s">
        <v>2341</v>
      </c>
      <c r="D3507" s="191">
        <v>6683666</v>
      </c>
      <c r="E3507" s="191">
        <v>1</v>
      </c>
      <c r="F3507" s="191">
        <v>0</v>
      </c>
    </row>
    <row r="3508" spans="3:6">
      <c r="C3508" s="213" t="s">
        <v>2342</v>
      </c>
      <c r="D3508" s="191">
        <v>6683666</v>
      </c>
      <c r="E3508" s="191">
        <v>1</v>
      </c>
      <c r="F3508" s="191">
        <v>0</v>
      </c>
    </row>
    <row r="3509" spans="3:6">
      <c r="C3509" s="212" t="s">
        <v>2343</v>
      </c>
      <c r="D3509" s="191">
        <v>6683666</v>
      </c>
      <c r="E3509" s="191">
        <v>5435921.5700000003</v>
      </c>
      <c r="F3509" s="191">
        <v>5435919.5700000003</v>
      </c>
    </row>
    <row r="3510" spans="3:6">
      <c r="C3510" s="213" t="s">
        <v>2344</v>
      </c>
      <c r="D3510" s="191">
        <v>6683666</v>
      </c>
      <c r="E3510" s="191">
        <v>5435921.5700000003</v>
      </c>
      <c r="F3510" s="191">
        <v>5435919.5700000003</v>
      </c>
    </row>
    <row r="3511" spans="3:6">
      <c r="C3511" s="212" t="s">
        <v>2345</v>
      </c>
      <c r="D3511" s="191">
        <v>11127992</v>
      </c>
      <c r="E3511" s="191">
        <v>1</v>
      </c>
      <c r="F3511" s="191">
        <v>0</v>
      </c>
    </row>
    <row r="3512" spans="3:6">
      <c r="C3512" s="213" t="s">
        <v>2346</v>
      </c>
      <c r="D3512" s="191">
        <v>11127992</v>
      </c>
      <c r="E3512" s="191">
        <v>1</v>
      </c>
      <c r="F3512" s="191">
        <v>0</v>
      </c>
    </row>
    <row r="3513" spans="3:6">
      <c r="C3513" s="212" t="s">
        <v>3862</v>
      </c>
      <c r="D3513" s="191">
        <v>29858470</v>
      </c>
      <c r="E3513" s="191">
        <v>0</v>
      </c>
      <c r="F3513" s="191">
        <v>0</v>
      </c>
    </row>
    <row r="3514" spans="3:6">
      <c r="C3514" s="213" t="s">
        <v>2672</v>
      </c>
      <c r="D3514" s="191">
        <v>29858470</v>
      </c>
      <c r="E3514" s="191">
        <v>0</v>
      </c>
      <c r="F3514" s="191">
        <v>0</v>
      </c>
    </row>
    <row r="3515" spans="3:6">
      <c r="C3515" s="212" t="s">
        <v>3861</v>
      </c>
      <c r="D3515" s="191">
        <v>4735132</v>
      </c>
      <c r="E3515" s="191">
        <v>22280174.77</v>
      </c>
      <c r="F3515" s="191">
        <v>16516341.15</v>
      </c>
    </row>
    <row r="3516" spans="3:6">
      <c r="C3516" s="213" t="s">
        <v>3182</v>
      </c>
      <c r="D3516" s="191">
        <v>0</v>
      </c>
      <c r="E3516" s="191">
        <v>22280173.77</v>
      </c>
      <c r="F3516" s="191">
        <v>16516341.15</v>
      </c>
    </row>
    <row r="3517" spans="3:6">
      <c r="C3517" s="213" t="s">
        <v>2347</v>
      </c>
      <c r="D3517" s="191">
        <v>4735132</v>
      </c>
      <c r="E3517" s="191">
        <v>1</v>
      </c>
      <c r="F3517" s="191">
        <v>0</v>
      </c>
    </row>
    <row r="3518" spans="3:6">
      <c r="C3518" s="212" t="s">
        <v>3860</v>
      </c>
      <c r="D3518" s="191">
        <v>103869279</v>
      </c>
      <c r="E3518" s="191">
        <v>198845978.12</v>
      </c>
      <c r="F3518" s="191">
        <v>198845978.12</v>
      </c>
    </row>
    <row r="3519" spans="3:6">
      <c r="C3519" s="213" t="s">
        <v>2792</v>
      </c>
      <c r="D3519" s="191">
        <v>103869279</v>
      </c>
      <c r="E3519" s="191">
        <v>198845978.12</v>
      </c>
      <c r="F3519" s="191">
        <v>198845978.12</v>
      </c>
    </row>
    <row r="3520" spans="3:6">
      <c r="C3520" s="212" t="s">
        <v>2348</v>
      </c>
      <c r="D3520" s="191">
        <v>6683666</v>
      </c>
      <c r="E3520" s="191">
        <v>1520749.16</v>
      </c>
      <c r="F3520" s="191">
        <v>1520747.83</v>
      </c>
    </row>
    <row r="3521" spans="3:6">
      <c r="C3521" s="213" t="s">
        <v>2349</v>
      </c>
      <c r="D3521" s="191">
        <v>6683666</v>
      </c>
      <c r="E3521" s="191">
        <v>1520749.16</v>
      </c>
      <c r="F3521" s="191">
        <v>1520747.83</v>
      </c>
    </row>
    <row r="3522" spans="3:6">
      <c r="C3522" s="212" t="s">
        <v>3859</v>
      </c>
      <c r="D3522" s="191">
        <v>4735132</v>
      </c>
      <c r="E3522" s="191">
        <v>1076684.1499999999</v>
      </c>
      <c r="F3522" s="191">
        <v>1076683.03</v>
      </c>
    </row>
    <row r="3523" spans="3:6">
      <c r="C3523" s="213" t="s">
        <v>2350</v>
      </c>
      <c r="D3523" s="191">
        <v>4735132</v>
      </c>
      <c r="E3523" s="191">
        <v>1076684.1499999999</v>
      </c>
      <c r="F3523" s="191">
        <v>1076683.03</v>
      </c>
    </row>
    <row r="3524" spans="3:6">
      <c r="C3524" s="212" t="s">
        <v>1101</v>
      </c>
      <c r="D3524" s="191">
        <v>27415621</v>
      </c>
      <c r="E3524" s="191">
        <v>33355724.899999999</v>
      </c>
      <c r="F3524" s="191">
        <v>32355197.600000001</v>
      </c>
    </row>
    <row r="3525" spans="3:6">
      <c r="C3525" s="213" t="s">
        <v>1102</v>
      </c>
      <c r="D3525" s="191">
        <v>25073159</v>
      </c>
      <c r="E3525" s="191">
        <v>33355723.899999999</v>
      </c>
      <c r="F3525" s="191">
        <v>32355197.600000001</v>
      </c>
    </row>
    <row r="3526" spans="3:6">
      <c r="C3526" s="213" t="s">
        <v>3031</v>
      </c>
      <c r="D3526" s="191">
        <v>2342462</v>
      </c>
      <c r="E3526" s="191">
        <v>1</v>
      </c>
      <c r="F3526" s="191">
        <v>0</v>
      </c>
    </row>
    <row r="3527" spans="3:6">
      <c r="C3527" s="212" t="s">
        <v>2351</v>
      </c>
      <c r="D3527" s="191">
        <v>6683666</v>
      </c>
      <c r="E3527" s="191">
        <v>1520747.83</v>
      </c>
      <c r="F3527" s="191">
        <v>1520747.83</v>
      </c>
    </row>
    <row r="3528" spans="3:6">
      <c r="C3528" s="213" t="s">
        <v>2352</v>
      </c>
      <c r="D3528" s="191">
        <v>6683666</v>
      </c>
      <c r="E3528" s="191">
        <v>1520747.83</v>
      </c>
      <c r="F3528" s="191">
        <v>1520747.83</v>
      </c>
    </row>
    <row r="3529" spans="3:6">
      <c r="C3529" s="212" t="s">
        <v>2353</v>
      </c>
      <c r="D3529" s="191">
        <v>6683666</v>
      </c>
      <c r="E3529" s="191">
        <v>1469099.75</v>
      </c>
      <c r="F3529" s="191">
        <v>1469098.28</v>
      </c>
    </row>
    <row r="3530" spans="3:6">
      <c r="C3530" s="213" t="s">
        <v>2354</v>
      </c>
      <c r="D3530" s="191">
        <v>6683666</v>
      </c>
      <c r="E3530" s="191">
        <v>1469099.75</v>
      </c>
      <c r="F3530" s="191">
        <v>1469098.28</v>
      </c>
    </row>
    <row r="3531" spans="3:6">
      <c r="C3531" s="212" t="s">
        <v>2355</v>
      </c>
      <c r="D3531" s="191">
        <v>6683666</v>
      </c>
      <c r="E3531" s="191">
        <v>1520749.15</v>
      </c>
      <c r="F3531" s="191">
        <v>1520747.83</v>
      </c>
    </row>
    <row r="3532" spans="3:6">
      <c r="C3532" s="213" t="s">
        <v>2356</v>
      </c>
      <c r="D3532" s="191">
        <v>6683666</v>
      </c>
      <c r="E3532" s="191">
        <v>1520749.15</v>
      </c>
      <c r="F3532" s="191">
        <v>1520747.83</v>
      </c>
    </row>
    <row r="3533" spans="3:6">
      <c r="C3533" s="212" t="s">
        <v>2357</v>
      </c>
      <c r="D3533" s="191">
        <v>4735132</v>
      </c>
      <c r="E3533" s="191">
        <v>1076684.1499999999</v>
      </c>
      <c r="F3533" s="191">
        <v>1076683.03</v>
      </c>
    </row>
    <row r="3534" spans="3:6">
      <c r="C3534" s="213" t="s">
        <v>2358</v>
      </c>
      <c r="D3534" s="191">
        <v>4735132</v>
      </c>
      <c r="E3534" s="191">
        <v>1076684.1499999999</v>
      </c>
      <c r="F3534" s="191">
        <v>1076683.03</v>
      </c>
    </row>
    <row r="3535" spans="3:6">
      <c r="C3535" s="212" t="s">
        <v>2359</v>
      </c>
      <c r="D3535" s="191">
        <v>6683666</v>
      </c>
      <c r="E3535" s="191">
        <v>1</v>
      </c>
      <c r="F3535" s="191">
        <v>0</v>
      </c>
    </row>
    <row r="3536" spans="3:6">
      <c r="C3536" s="213" t="s">
        <v>2360</v>
      </c>
      <c r="D3536" s="191">
        <v>6683666</v>
      </c>
      <c r="E3536" s="191">
        <v>1</v>
      </c>
      <c r="F3536" s="191">
        <v>0</v>
      </c>
    </row>
    <row r="3537" spans="3:6">
      <c r="C3537" s="212" t="s">
        <v>2361</v>
      </c>
      <c r="D3537" s="191">
        <v>11127992</v>
      </c>
      <c r="E3537" s="191">
        <v>1</v>
      </c>
      <c r="F3537" s="191">
        <v>0</v>
      </c>
    </row>
    <row r="3538" spans="3:6">
      <c r="C3538" s="213" t="s">
        <v>2362</v>
      </c>
      <c r="D3538" s="191">
        <v>11127992</v>
      </c>
      <c r="E3538" s="191">
        <v>1</v>
      </c>
      <c r="F3538" s="191">
        <v>0</v>
      </c>
    </row>
    <row r="3539" spans="3:6">
      <c r="C3539" s="212" t="s">
        <v>3858</v>
      </c>
      <c r="D3539" s="191">
        <v>11768758</v>
      </c>
      <c r="E3539" s="191">
        <v>27000002</v>
      </c>
      <c r="F3539" s="191">
        <v>27000000</v>
      </c>
    </row>
    <row r="3540" spans="3:6">
      <c r="C3540" s="213" t="s">
        <v>3032</v>
      </c>
      <c r="D3540" s="191">
        <v>11768758</v>
      </c>
      <c r="E3540" s="191">
        <v>27000002</v>
      </c>
      <c r="F3540" s="191">
        <v>27000000</v>
      </c>
    </row>
    <row r="3541" spans="3:6">
      <c r="C3541" s="212" t="s">
        <v>2363</v>
      </c>
      <c r="D3541" s="191">
        <v>4735132</v>
      </c>
      <c r="E3541" s="191">
        <v>2861550</v>
      </c>
      <c r="F3541" s="191">
        <v>2242599.13</v>
      </c>
    </row>
    <row r="3542" spans="3:6">
      <c r="C3542" s="213" t="s">
        <v>2364</v>
      </c>
      <c r="D3542" s="191">
        <v>4735132</v>
      </c>
      <c r="E3542" s="191">
        <v>2861550</v>
      </c>
      <c r="F3542" s="191">
        <v>2242599.13</v>
      </c>
    </row>
    <row r="3543" spans="3:6">
      <c r="C3543" s="212" t="s">
        <v>3857</v>
      </c>
      <c r="D3543" s="191">
        <v>29745219</v>
      </c>
      <c r="E3543" s="191">
        <v>1</v>
      </c>
      <c r="F3543" s="191">
        <v>0</v>
      </c>
    </row>
    <row r="3544" spans="3:6">
      <c r="C3544" s="213" t="s">
        <v>2793</v>
      </c>
      <c r="D3544" s="191">
        <v>29745219</v>
      </c>
      <c r="E3544" s="191">
        <v>1</v>
      </c>
      <c r="F3544" s="191">
        <v>0</v>
      </c>
    </row>
    <row r="3545" spans="3:6">
      <c r="C3545" s="212" t="s">
        <v>2365</v>
      </c>
      <c r="D3545" s="191">
        <v>4735132</v>
      </c>
      <c r="E3545" s="191">
        <v>1</v>
      </c>
      <c r="F3545" s="191">
        <v>0</v>
      </c>
    </row>
    <row r="3546" spans="3:6">
      <c r="C3546" s="213" t="s">
        <v>2366</v>
      </c>
      <c r="D3546" s="191">
        <v>4735132</v>
      </c>
      <c r="E3546" s="191">
        <v>1</v>
      </c>
      <c r="F3546" s="191">
        <v>0</v>
      </c>
    </row>
    <row r="3547" spans="3:6">
      <c r="C3547" s="212" t="s">
        <v>3856</v>
      </c>
      <c r="D3547" s="191">
        <v>9395859</v>
      </c>
      <c r="E3547" s="191">
        <v>18500002</v>
      </c>
      <c r="F3547" s="191">
        <v>13041012.42</v>
      </c>
    </row>
    <row r="3548" spans="3:6">
      <c r="C3548" s="213" t="s">
        <v>3032</v>
      </c>
      <c r="D3548" s="191">
        <v>9395859</v>
      </c>
      <c r="E3548" s="191">
        <v>18500002</v>
      </c>
      <c r="F3548" s="191">
        <v>13041012.42</v>
      </c>
    </row>
    <row r="3549" spans="3:6">
      <c r="C3549" s="212" t="s">
        <v>2367</v>
      </c>
      <c r="D3549" s="191">
        <v>4735132</v>
      </c>
      <c r="E3549" s="191">
        <v>2238883</v>
      </c>
      <c r="F3549" s="191">
        <v>2238882.44</v>
      </c>
    </row>
    <row r="3550" spans="3:6">
      <c r="C3550" s="213" t="s">
        <v>2368</v>
      </c>
      <c r="D3550" s="191">
        <v>4735132</v>
      </c>
      <c r="E3550" s="191">
        <v>2238883</v>
      </c>
      <c r="F3550" s="191">
        <v>2238882.44</v>
      </c>
    </row>
    <row r="3551" spans="3:6">
      <c r="C3551" s="212" t="s">
        <v>2369</v>
      </c>
      <c r="D3551" s="191">
        <v>4735132</v>
      </c>
      <c r="E3551" s="191">
        <v>2251612</v>
      </c>
      <c r="F3551" s="191">
        <v>2251611.59</v>
      </c>
    </row>
    <row r="3552" spans="3:6">
      <c r="C3552" s="213" t="s">
        <v>2370</v>
      </c>
      <c r="D3552" s="191">
        <v>4735132</v>
      </c>
      <c r="E3552" s="191">
        <v>2251612</v>
      </c>
      <c r="F3552" s="191">
        <v>2251611.59</v>
      </c>
    </row>
    <row r="3553" spans="3:6">
      <c r="C3553" s="212" t="s">
        <v>3033</v>
      </c>
      <c r="D3553" s="191">
        <v>4735132</v>
      </c>
      <c r="E3553" s="191">
        <v>3261621.32</v>
      </c>
      <c r="F3553" s="191">
        <v>1065404.26</v>
      </c>
    </row>
    <row r="3554" spans="3:6">
      <c r="C3554" s="213" t="s">
        <v>2558</v>
      </c>
      <c r="D3554" s="191">
        <v>4735132</v>
      </c>
      <c r="E3554" s="191">
        <v>3261621.32</v>
      </c>
      <c r="F3554" s="191">
        <v>1065404.26</v>
      </c>
    </row>
    <row r="3555" spans="3:6">
      <c r="C3555" s="212" t="s">
        <v>2371</v>
      </c>
      <c r="D3555" s="191">
        <v>11127992</v>
      </c>
      <c r="E3555" s="191">
        <v>2815192.86</v>
      </c>
      <c r="F3555" s="191">
        <v>2503798.1800000002</v>
      </c>
    </row>
    <row r="3556" spans="3:6">
      <c r="C3556" s="213" t="s">
        <v>2372</v>
      </c>
      <c r="D3556" s="191">
        <v>11127992</v>
      </c>
      <c r="E3556" s="191">
        <v>2815192.86</v>
      </c>
      <c r="F3556" s="191">
        <v>2503798.1800000002</v>
      </c>
    </row>
    <row r="3557" spans="3:6">
      <c r="C3557" s="212" t="s">
        <v>2373</v>
      </c>
      <c r="D3557" s="191">
        <v>4735132</v>
      </c>
      <c r="E3557" s="191">
        <v>1065809.32</v>
      </c>
      <c r="F3557" s="191">
        <v>1065404.26</v>
      </c>
    </row>
    <row r="3558" spans="3:6">
      <c r="C3558" s="213" t="s">
        <v>2374</v>
      </c>
      <c r="D3558" s="191">
        <v>4735132</v>
      </c>
      <c r="E3558" s="191">
        <v>1065809.32</v>
      </c>
      <c r="F3558" s="191">
        <v>1065404.26</v>
      </c>
    </row>
    <row r="3559" spans="3:6">
      <c r="C3559" s="212" t="s">
        <v>2375</v>
      </c>
      <c r="D3559" s="191">
        <v>6683666</v>
      </c>
      <c r="E3559" s="191">
        <v>1503825.03</v>
      </c>
      <c r="F3559" s="191">
        <v>1503824.81</v>
      </c>
    </row>
    <row r="3560" spans="3:6">
      <c r="C3560" s="213" t="s">
        <v>2376</v>
      </c>
      <c r="D3560" s="191">
        <v>6683666</v>
      </c>
      <c r="E3560" s="191">
        <v>1503825.03</v>
      </c>
      <c r="F3560" s="191">
        <v>1503824.81</v>
      </c>
    </row>
    <row r="3561" spans="3:6">
      <c r="C3561" s="212" t="s">
        <v>2377</v>
      </c>
      <c r="D3561" s="191">
        <v>6683666</v>
      </c>
      <c r="E3561" s="191">
        <v>3504649.03</v>
      </c>
      <c r="F3561" s="191">
        <v>1503824.81</v>
      </c>
    </row>
    <row r="3562" spans="3:6">
      <c r="C3562" s="213" t="s">
        <v>2378</v>
      </c>
      <c r="D3562" s="191">
        <v>6683666</v>
      </c>
      <c r="E3562" s="191">
        <v>3504649.03</v>
      </c>
      <c r="F3562" s="191">
        <v>1503824.81</v>
      </c>
    </row>
    <row r="3563" spans="3:6">
      <c r="C3563" s="212" t="s">
        <v>2379</v>
      </c>
      <c r="D3563" s="191">
        <v>4735132</v>
      </c>
      <c r="E3563" s="191">
        <v>1065809.32</v>
      </c>
      <c r="F3563" s="191">
        <v>1065404.26</v>
      </c>
    </row>
    <row r="3564" spans="3:6">
      <c r="C3564" s="213" t="s">
        <v>2380</v>
      </c>
      <c r="D3564" s="191">
        <v>4735132</v>
      </c>
      <c r="E3564" s="191">
        <v>1065809.32</v>
      </c>
      <c r="F3564" s="191">
        <v>1065404.26</v>
      </c>
    </row>
    <row r="3565" spans="3:6">
      <c r="C3565" s="212" t="s">
        <v>2381</v>
      </c>
      <c r="D3565" s="191">
        <v>6683666</v>
      </c>
      <c r="E3565" s="191">
        <v>1</v>
      </c>
      <c r="F3565" s="191">
        <v>0</v>
      </c>
    </row>
    <row r="3566" spans="3:6">
      <c r="C3566" s="213" t="s">
        <v>2382</v>
      </c>
      <c r="D3566" s="191">
        <v>6683666</v>
      </c>
      <c r="E3566" s="191">
        <v>1</v>
      </c>
      <c r="F3566" s="191">
        <v>0</v>
      </c>
    </row>
    <row r="3567" spans="3:6">
      <c r="C3567" s="212" t="s">
        <v>2383</v>
      </c>
      <c r="D3567" s="191">
        <v>6683666</v>
      </c>
      <c r="E3567" s="191">
        <v>1</v>
      </c>
      <c r="F3567" s="191">
        <v>0</v>
      </c>
    </row>
    <row r="3568" spans="3:6">
      <c r="C3568" s="213" t="s">
        <v>2384</v>
      </c>
      <c r="D3568" s="191">
        <v>6683666</v>
      </c>
      <c r="E3568" s="191">
        <v>1</v>
      </c>
      <c r="F3568" s="191">
        <v>0</v>
      </c>
    </row>
    <row r="3569" spans="3:6">
      <c r="C3569" s="212" t="s">
        <v>2385</v>
      </c>
      <c r="D3569" s="191">
        <v>4735132</v>
      </c>
      <c r="E3569" s="191">
        <v>2700000</v>
      </c>
      <c r="F3569" s="191">
        <v>0</v>
      </c>
    </row>
    <row r="3570" spans="3:6">
      <c r="C3570" s="213" t="s">
        <v>2386</v>
      </c>
      <c r="D3570" s="191">
        <v>4735132</v>
      </c>
      <c r="E3570" s="191">
        <v>2700000</v>
      </c>
      <c r="F3570" s="191">
        <v>0</v>
      </c>
    </row>
    <row r="3571" spans="3:6">
      <c r="C3571" s="212" t="s">
        <v>3855</v>
      </c>
      <c r="D3571" s="191">
        <v>5901674</v>
      </c>
      <c r="E3571" s="191">
        <v>5647535</v>
      </c>
      <c r="F3571" s="191">
        <v>5647535</v>
      </c>
    </row>
    <row r="3572" spans="3:6">
      <c r="C3572" s="213" t="s">
        <v>2794</v>
      </c>
      <c r="D3572" s="191">
        <v>5901674</v>
      </c>
      <c r="E3572" s="191">
        <v>5647535</v>
      </c>
      <c r="F3572" s="191">
        <v>5647535</v>
      </c>
    </row>
    <row r="3573" spans="3:6">
      <c r="C3573" s="212" t="s">
        <v>2387</v>
      </c>
      <c r="D3573" s="191">
        <v>4735132</v>
      </c>
      <c r="E3573" s="191">
        <v>2700000</v>
      </c>
      <c r="F3573" s="191">
        <v>0</v>
      </c>
    </row>
    <row r="3574" spans="3:6">
      <c r="C3574" s="213" t="s">
        <v>2388</v>
      </c>
      <c r="D3574" s="191">
        <v>4735132</v>
      </c>
      <c r="E3574" s="191">
        <v>2700000</v>
      </c>
      <c r="F3574" s="191">
        <v>0</v>
      </c>
    </row>
    <row r="3575" spans="3:6">
      <c r="C3575" s="212" t="s">
        <v>2389</v>
      </c>
      <c r="D3575" s="191">
        <v>4735132</v>
      </c>
      <c r="E3575" s="191">
        <v>0</v>
      </c>
      <c r="F3575" s="191">
        <v>0</v>
      </c>
    </row>
    <row r="3576" spans="3:6">
      <c r="C3576" s="213" t="s">
        <v>2390</v>
      </c>
      <c r="D3576" s="191">
        <v>4735132</v>
      </c>
      <c r="E3576" s="191">
        <v>0</v>
      </c>
      <c r="F3576" s="191">
        <v>0</v>
      </c>
    </row>
    <row r="3577" spans="3:6">
      <c r="C3577" s="212" t="s">
        <v>3034</v>
      </c>
      <c r="D3577" s="191">
        <v>2803807</v>
      </c>
      <c r="E3577" s="191">
        <v>2</v>
      </c>
      <c r="F3577" s="191">
        <v>0</v>
      </c>
    </row>
    <row r="3578" spans="3:6">
      <c r="C3578" s="213" t="s">
        <v>3035</v>
      </c>
      <c r="D3578" s="191">
        <v>2803807</v>
      </c>
      <c r="E3578" s="191">
        <v>2</v>
      </c>
      <c r="F3578" s="191">
        <v>0</v>
      </c>
    </row>
    <row r="3579" spans="3:6">
      <c r="C3579" s="212" t="s">
        <v>3036</v>
      </c>
      <c r="D3579" s="191">
        <v>8145788</v>
      </c>
      <c r="E3579" s="191">
        <v>2997269</v>
      </c>
      <c r="F3579" s="191">
        <v>2997267.17</v>
      </c>
    </row>
    <row r="3580" spans="3:6">
      <c r="C3580" s="213" t="s">
        <v>3037</v>
      </c>
      <c r="D3580" s="191">
        <v>8145788</v>
      </c>
      <c r="E3580" s="191">
        <v>2997269</v>
      </c>
      <c r="F3580" s="191">
        <v>2997267.17</v>
      </c>
    </row>
    <row r="3581" spans="3:6">
      <c r="C3581" s="211" t="s">
        <v>282</v>
      </c>
      <c r="D3581" s="199">
        <v>0</v>
      </c>
      <c r="E3581" s="199">
        <v>147452948.44</v>
      </c>
      <c r="F3581" s="199">
        <v>13059123.16</v>
      </c>
    </row>
    <row r="3582" spans="3:6">
      <c r="C3582" s="212" t="s">
        <v>3872</v>
      </c>
      <c r="D3582" s="191">
        <v>0</v>
      </c>
      <c r="E3582" s="191">
        <v>73952948.439999998</v>
      </c>
      <c r="F3582" s="191">
        <v>0</v>
      </c>
    </row>
    <row r="3583" spans="3:6">
      <c r="C3583" s="213" t="s">
        <v>2784</v>
      </c>
      <c r="D3583" s="191">
        <v>0</v>
      </c>
      <c r="E3583" s="191">
        <v>73952948.439999998</v>
      </c>
      <c r="F3583" s="191">
        <v>0</v>
      </c>
    </row>
    <row r="3584" spans="3:6">
      <c r="C3584" s="212" t="s">
        <v>3183</v>
      </c>
      <c r="D3584" s="191">
        <v>0</v>
      </c>
      <c r="E3584" s="191">
        <v>73500000</v>
      </c>
      <c r="F3584" s="191">
        <v>13059123.16</v>
      </c>
    </row>
    <row r="3585" spans="3:6">
      <c r="C3585" s="213" t="s">
        <v>3184</v>
      </c>
      <c r="D3585" s="191">
        <v>0</v>
      </c>
      <c r="E3585" s="191">
        <v>73500000</v>
      </c>
      <c r="F3585" s="191">
        <v>13059123.16</v>
      </c>
    </row>
    <row r="3586" spans="3:6">
      <c r="C3586" s="211" t="s">
        <v>297</v>
      </c>
      <c r="D3586" s="199">
        <v>0</v>
      </c>
      <c r="E3586" s="199">
        <v>25479516.789999999</v>
      </c>
      <c r="F3586" s="199">
        <v>25479516.789999999</v>
      </c>
    </row>
    <row r="3587" spans="3:6">
      <c r="C3587" s="212" t="s">
        <v>1032</v>
      </c>
      <c r="D3587" s="191">
        <v>0</v>
      </c>
      <c r="E3587" s="191">
        <v>25479516.789999999</v>
      </c>
      <c r="F3587" s="191">
        <v>25479516.789999999</v>
      </c>
    </row>
    <row r="3588" spans="3:6">
      <c r="C3588" s="213" t="s">
        <v>1033</v>
      </c>
      <c r="D3588" s="191">
        <v>0</v>
      </c>
      <c r="E3588" s="191">
        <v>25479516.789999999</v>
      </c>
      <c r="F3588" s="191">
        <v>25479516.789999999</v>
      </c>
    </row>
    <row r="3589" spans="3:6">
      <c r="C3589" s="210" t="s">
        <v>569</v>
      </c>
      <c r="D3589" s="191">
        <v>707064865</v>
      </c>
      <c r="E3589" s="191">
        <v>1229671340.1900001</v>
      </c>
      <c r="F3589" s="191">
        <v>1071003934.25</v>
      </c>
    </row>
    <row r="3590" spans="3:6">
      <c r="C3590" s="211" t="s">
        <v>280</v>
      </c>
      <c r="D3590" s="199">
        <v>707064865</v>
      </c>
      <c r="E3590" s="199">
        <v>1196513116.54</v>
      </c>
      <c r="F3590" s="199">
        <v>1057270174.25</v>
      </c>
    </row>
    <row r="3591" spans="3:6">
      <c r="C3591" s="212" t="s">
        <v>3350</v>
      </c>
      <c r="D3591" s="191">
        <v>0</v>
      </c>
      <c r="E3591" s="191">
        <v>0</v>
      </c>
      <c r="F3591" s="191">
        <v>0</v>
      </c>
    </row>
    <row r="3592" spans="3:6">
      <c r="C3592" s="213" t="s">
        <v>3349</v>
      </c>
      <c r="D3592" s="191">
        <v>0</v>
      </c>
      <c r="E3592" s="191">
        <v>0</v>
      </c>
      <c r="F3592" s="191">
        <v>0</v>
      </c>
    </row>
    <row r="3593" spans="3:6">
      <c r="C3593" s="212" t="s">
        <v>3348</v>
      </c>
      <c r="D3593" s="191">
        <v>0</v>
      </c>
      <c r="E3593" s="191">
        <v>0</v>
      </c>
      <c r="F3593" s="191">
        <v>0</v>
      </c>
    </row>
    <row r="3594" spans="3:6">
      <c r="C3594" s="213" t="s">
        <v>3347</v>
      </c>
      <c r="D3594" s="191">
        <v>0</v>
      </c>
      <c r="E3594" s="191">
        <v>0</v>
      </c>
      <c r="F3594" s="191">
        <v>0</v>
      </c>
    </row>
    <row r="3595" spans="3:6">
      <c r="C3595" s="212" t="s">
        <v>3346</v>
      </c>
      <c r="D3595" s="191">
        <v>0</v>
      </c>
      <c r="E3595" s="191">
        <v>0</v>
      </c>
      <c r="F3595" s="191">
        <v>0</v>
      </c>
    </row>
    <row r="3596" spans="3:6">
      <c r="C3596" s="213" t="s">
        <v>3345</v>
      </c>
      <c r="D3596" s="191">
        <v>0</v>
      </c>
      <c r="E3596" s="191">
        <v>0</v>
      </c>
      <c r="F3596" s="191">
        <v>0</v>
      </c>
    </row>
    <row r="3597" spans="3:6">
      <c r="C3597" s="212" t="s">
        <v>570</v>
      </c>
      <c r="D3597" s="191">
        <v>43345560</v>
      </c>
      <c r="E3597" s="191">
        <v>211836988</v>
      </c>
      <c r="F3597" s="191">
        <v>204869886.71000001</v>
      </c>
    </row>
    <row r="3598" spans="3:6">
      <c r="C3598" s="213" t="s">
        <v>916</v>
      </c>
      <c r="D3598" s="191">
        <v>43345560</v>
      </c>
      <c r="E3598" s="191">
        <v>211836988</v>
      </c>
      <c r="F3598" s="191">
        <v>204869886.71000001</v>
      </c>
    </row>
    <row r="3599" spans="3:6">
      <c r="C3599" s="212" t="s">
        <v>2725</v>
      </c>
      <c r="D3599" s="191">
        <v>4718384</v>
      </c>
      <c r="E3599" s="191">
        <v>1318621.6399999999</v>
      </c>
      <c r="F3599" s="191">
        <v>1318621.6200000001</v>
      </c>
    </row>
    <row r="3600" spans="3:6">
      <c r="C3600" s="213" t="s">
        <v>1797</v>
      </c>
      <c r="D3600" s="191">
        <v>4718384</v>
      </c>
      <c r="E3600" s="191">
        <v>1318621.6399999999</v>
      </c>
      <c r="F3600" s="191">
        <v>1318621.6200000001</v>
      </c>
    </row>
    <row r="3601" spans="3:6">
      <c r="C3601" s="212" t="s">
        <v>4239</v>
      </c>
      <c r="D3601" s="191">
        <v>0</v>
      </c>
      <c r="E3601" s="191">
        <v>62943000</v>
      </c>
      <c r="F3601" s="191">
        <v>62134719.43</v>
      </c>
    </row>
    <row r="3602" spans="3:6">
      <c r="C3602" s="213" t="s">
        <v>4238</v>
      </c>
      <c r="D3602" s="191">
        <v>0</v>
      </c>
      <c r="E3602" s="191">
        <v>62943000</v>
      </c>
      <c r="F3602" s="191">
        <v>62134719.43</v>
      </c>
    </row>
    <row r="3603" spans="3:6">
      <c r="C3603" s="212" t="s">
        <v>3854</v>
      </c>
      <c r="D3603" s="191">
        <v>0</v>
      </c>
      <c r="E3603" s="191">
        <v>49105767.259999998</v>
      </c>
      <c r="F3603" s="191">
        <v>49105764.090000004</v>
      </c>
    </row>
    <row r="3604" spans="3:6">
      <c r="C3604" s="213" t="s">
        <v>3726</v>
      </c>
      <c r="D3604" s="191">
        <v>0</v>
      </c>
      <c r="E3604" s="191">
        <v>49105767.259999998</v>
      </c>
      <c r="F3604" s="191">
        <v>49105764.090000004</v>
      </c>
    </row>
    <row r="3605" spans="3:6">
      <c r="C3605" s="212" t="s">
        <v>1798</v>
      </c>
      <c r="D3605" s="191">
        <v>4718384</v>
      </c>
      <c r="E3605" s="191">
        <v>1648278.02</v>
      </c>
      <c r="F3605" s="191">
        <v>1318620.6200000001</v>
      </c>
    </row>
    <row r="3606" spans="3:6">
      <c r="C3606" s="213" t="s">
        <v>1799</v>
      </c>
      <c r="D3606" s="191">
        <v>4718384</v>
      </c>
      <c r="E3606" s="191">
        <v>1648278.02</v>
      </c>
      <c r="F3606" s="191">
        <v>1318620.6200000001</v>
      </c>
    </row>
    <row r="3607" spans="3:6">
      <c r="C3607" s="212" t="s">
        <v>3853</v>
      </c>
      <c r="D3607" s="191">
        <v>0</v>
      </c>
      <c r="E3607" s="191">
        <v>30000000</v>
      </c>
      <c r="F3607" s="191">
        <v>23000000</v>
      </c>
    </row>
    <row r="3608" spans="3:6">
      <c r="C3608" s="213" t="s">
        <v>3663</v>
      </c>
      <c r="D3608" s="191">
        <v>0</v>
      </c>
      <c r="E3608" s="191">
        <v>30000000</v>
      </c>
      <c r="F3608" s="191">
        <v>23000000</v>
      </c>
    </row>
    <row r="3609" spans="3:6">
      <c r="C3609" s="212" t="s">
        <v>571</v>
      </c>
      <c r="D3609" s="191">
        <v>11838218</v>
      </c>
      <c r="E3609" s="191">
        <v>9537968.3499999996</v>
      </c>
      <c r="F3609" s="191">
        <v>0</v>
      </c>
    </row>
    <row r="3610" spans="3:6">
      <c r="C3610" s="213" t="s">
        <v>917</v>
      </c>
      <c r="D3610" s="191">
        <v>11838218</v>
      </c>
      <c r="E3610" s="191">
        <v>9537968.3499999996</v>
      </c>
      <c r="F3610" s="191">
        <v>0</v>
      </c>
    </row>
    <row r="3611" spans="3:6">
      <c r="C3611" s="212" t="s">
        <v>3662</v>
      </c>
      <c r="D3611" s="191">
        <v>0</v>
      </c>
      <c r="E3611" s="191">
        <v>30000000</v>
      </c>
      <c r="F3611" s="191">
        <v>30000000</v>
      </c>
    </row>
    <row r="3612" spans="3:6">
      <c r="C3612" s="213" t="s">
        <v>3661</v>
      </c>
      <c r="D3612" s="191">
        <v>0</v>
      </c>
      <c r="E3612" s="191">
        <v>30000000</v>
      </c>
      <c r="F3612" s="191">
        <v>30000000</v>
      </c>
    </row>
    <row r="3613" spans="3:6">
      <c r="C3613" s="212" t="s">
        <v>2673</v>
      </c>
      <c r="D3613" s="191">
        <v>60128042</v>
      </c>
      <c r="E3613" s="191">
        <v>136872737.09999999</v>
      </c>
      <c r="F3613" s="191">
        <v>120124561.78</v>
      </c>
    </row>
    <row r="3614" spans="3:6">
      <c r="C3614" s="213" t="s">
        <v>2674</v>
      </c>
      <c r="D3614" s="191">
        <v>60128042</v>
      </c>
      <c r="E3614" s="191">
        <v>74771737.099999994</v>
      </c>
      <c r="F3614" s="191">
        <v>74771732.409999996</v>
      </c>
    </row>
    <row r="3615" spans="3:6">
      <c r="C3615" s="213" t="s">
        <v>3660</v>
      </c>
      <c r="D3615" s="191">
        <v>0</v>
      </c>
      <c r="E3615" s="191">
        <v>62101000</v>
      </c>
      <c r="F3615" s="191">
        <v>45352829.369999997</v>
      </c>
    </row>
    <row r="3616" spans="3:6">
      <c r="C3616" s="212" t="s">
        <v>2726</v>
      </c>
      <c r="D3616" s="191">
        <v>128563109</v>
      </c>
      <c r="E3616" s="191">
        <v>168952859.13999999</v>
      </c>
      <c r="F3616" s="191">
        <v>168946003.25</v>
      </c>
    </row>
    <row r="3617" spans="3:6">
      <c r="C3617" s="213" t="s">
        <v>2675</v>
      </c>
      <c r="D3617" s="191">
        <v>128563109</v>
      </c>
      <c r="E3617" s="191">
        <v>168952859.13999999</v>
      </c>
      <c r="F3617" s="191">
        <v>168946003.25</v>
      </c>
    </row>
    <row r="3618" spans="3:6">
      <c r="C3618" s="212" t="s">
        <v>572</v>
      </c>
      <c r="D3618" s="191">
        <v>17947328</v>
      </c>
      <c r="E3618" s="191">
        <v>3</v>
      </c>
      <c r="F3618" s="191">
        <v>0</v>
      </c>
    </row>
    <row r="3619" spans="3:6">
      <c r="C3619" s="213" t="s">
        <v>918</v>
      </c>
      <c r="D3619" s="191">
        <v>17947328</v>
      </c>
      <c r="E3619" s="191">
        <v>3</v>
      </c>
      <c r="F3619" s="191">
        <v>0</v>
      </c>
    </row>
    <row r="3620" spans="3:6">
      <c r="C3620" s="212" t="s">
        <v>1800</v>
      </c>
      <c r="D3620" s="191">
        <v>11087637</v>
      </c>
      <c r="E3620" s="191">
        <v>3664098</v>
      </c>
      <c r="F3620" s="191">
        <v>3664097.86</v>
      </c>
    </row>
    <row r="3621" spans="3:6">
      <c r="C3621" s="213" t="s">
        <v>1801</v>
      </c>
      <c r="D3621" s="191">
        <v>11087637</v>
      </c>
      <c r="E3621" s="191">
        <v>3664098</v>
      </c>
      <c r="F3621" s="191">
        <v>3664097.86</v>
      </c>
    </row>
    <row r="3622" spans="3:6">
      <c r="C3622" s="212" t="s">
        <v>1802</v>
      </c>
      <c r="D3622" s="191">
        <v>6659723</v>
      </c>
      <c r="E3622" s="191">
        <v>3494120</v>
      </c>
      <c r="F3622" s="191">
        <v>3494119.42</v>
      </c>
    </row>
    <row r="3623" spans="3:6">
      <c r="C3623" s="213" t="s">
        <v>1803</v>
      </c>
      <c r="D3623" s="191">
        <v>6659723</v>
      </c>
      <c r="E3623" s="191">
        <v>3494120</v>
      </c>
      <c r="F3623" s="191">
        <v>3494119.42</v>
      </c>
    </row>
    <row r="3624" spans="3:6">
      <c r="C3624" s="212" t="s">
        <v>1804</v>
      </c>
      <c r="D3624" s="191">
        <v>6659723</v>
      </c>
      <c r="E3624" s="191">
        <v>0</v>
      </c>
      <c r="F3624" s="191">
        <v>0</v>
      </c>
    </row>
    <row r="3625" spans="3:6">
      <c r="C3625" s="213" t="s">
        <v>1805</v>
      </c>
      <c r="D3625" s="191">
        <v>6659723</v>
      </c>
      <c r="E3625" s="191">
        <v>0</v>
      </c>
      <c r="F3625" s="191">
        <v>0</v>
      </c>
    </row>
    <row r="3626" spans="3:6">
      <c r="C3626" s="212" t="s">
        <v>1806</v>
      </c>
      <c r="D3626" s="191">
        <v>4718384</v>
      </c>
      <c r="E3626" s="191">
        <v>1</v>
      </c>
      <c r="F3626" s="191">
        <v>0</v>
      </c>
    </row>
    <row r="3627" spans="3:6">
      <c r="C3627" s="213" t="s">
        <v>1807</v>
      </c>
      <c r="D3627" s="191">
        <v>4718384</v>
      </c>
      <c r="E3627" s="191">
        <v>1</v>
      </c>
      <c r="F3627" s="191">
        <v>0</v>
      </c>
    </row>
    <row r="3628" spans="3:6">
      <c r="C3628" s="212" t="s">
        <v>1808</v>
      </c>
      <c r="D3628" s="191">
        <v>11087637</v>
      </c>
      <c r="E3628" s="191">
        <v>0</v>
      </c>
      <c r="F3628" s="191">
        <v>0</v>
      </c>
    </row>
    <row r="3629" spans="3:6">
      <c r="C3629" s="213" t="s">
        <v>1809</v>
      </c>
      <c r="D3629" s="191">
        <v>11087637</v>
      </c>
      <c r="E3629" s="191">
        <v>0</v>
      </c>
      <c r="F3629" s="191">
        <v>0</v>
      </c>
    </row>
    <row r="3630" spans="3:6">
      <c r="C3630" s="212" t="s">
        <v>1810</v>
      </c>
      <c r="D3630" s="191">
        <v>4718384</v>
      </c>
      <c r="E3630" s="191">
        <v>1</v>
      </c>
      <c r="F3630" s="191">
        <v>0</v>
      </c>
    </row>
    <row r="3631" spans="3:6">
      <c r="C3631" s="213" t="s">
        <v>1811</v>
      </c>
      <c r="D3631" s="191">
        <v>4718384</v>
      </c>
      <c r="E3631" s="191">
        <v>1</v>
      </c>
      <c r="F3631" s="191">
        <v>0</v>
      </c>
    </row>
    <row r="3632" spans="3:6">
      <c r="C3632" s="212" t="s">
        <v>1812</v>
      </c>
      <c r="D3632" s="191">
        <v>6659723</v>
      </c>
      <c r="E3632" s="191">
        <v>2865856</v>
      </c>
      <c r="F3632" s="191">
        <v>1534916.2</v>
      </c>
    </row>
    <row r="3633" spans="3:6">
      <c r="C3633" s="213" t="s">
        <v>1813</v>
      </c>
      <c r="D3633" s="191">
        <v>6659723</v>
      </c>
      <c r="E3633" s="191">
        <v>2865856</v>
      </c>
      <c r="F3633" s="191">
        <v>1534916.2</v>
      </c>
    </row>
    <row r="3634" spans="3:6">
      <c r="C3634" s="212" t="s">
        <v>1814</v>
      </c>
      <c r="D3634" s="191">
        <v>6659723</v>
      </c>
      <c r="E3634" s="191">
        <v>1534918</v>
      </c>
      <c r="F3634" s="191">
        <v>1534916.2</v>
      </c>
    </row>
    <row r="3635" spans="3:6">
      <c r="C3635" s="213" t="s">
        <v>1815</v>
      </c>
      <c r="D3635" s="191">
        <v>6659723</v>
      </c>
      <c r="E3635" s="191">
        <v>1534918</v>
      </c>
      <c r="F3635" s="191">
        <v>1534916.2</v>
      </c>
    </row>
    <row r="3636" spans="3:6">
      <c r="C3636" s="212" t="s">
        <v>3852</v>
      </c>
      <c r="D3636" s="191">
        <v>6659723</v>
      </c>
      <c r="E3636" s="191">
        <v>6077168</v>
      </c>
      <c r="F3636" s="191">
        <v>6077167.9699999997</v>
      </c>
    </row>
    <row r="3637" spans="3:6">
      <c r="C3637" s="213" t="s">
        <v>1816</v>
      </c>
      <c r="D3637" s="191">
        <v>6659723</v>
      </c>
      <c r="E3637" s="191">
        <v>6077168</v>
      </c>
      <c r="F3637" s="191">
        <v>6077167.9699999997</v>
      </c>
    </row>
    <row r="3638" spans="3:6">
      <c r="C3638" s="212" t="s">
        <v>573</v>
      </c>
      <c r="D3638" s="191">
        <v>166366052</v>
      </c>
      <c r="E3638" s="191">
        <v>248973555</v>
      </c>
      <c r="F3638" s="191">
        <v>170229344.81999999</v>
      </c>
    </row>
    <row r="3639" spans="3:6">
      <c r="C3639" s="213" t="s">
        <v>919</v>
      </c>
      <c r="D3639" s="191">
        <v>166366052</v>
      </c>
      <c r="E3639" s="191">
        <v>248973555</v>
      </c>
      <c r="F3639" s="191">
        <v>170229344.81999999</v>
      </c>
    </row>
    <row r="3640" spans="3:6">
      <c r="C3640" s="212" t="s">
        <v>3851</v>
      </c>
      <c r="D3640" s="191">
        <v>4718384</v>
      </c>
      <c r="E3640" s="191">
        <v>4718384</v>
      </c>
      <c r="F3640" s="191">
        <v>2339505.31</v>
      </c>
    </row>
    <row r="3641" spans="3:6">
      <c r="C3641" s="213" t="s">
        <v>1817</v>
      </c>
      <c r="D3641" s="191">
        <v>4718384</v>
      </c>
      <c r="E3641" s="191">
        <v>4718384</v>
      </c>
      <c r="F3641" s="191">
        <v>2339505.31</v>
      </c>
    </row>
    <row r="3642" spans="3:6">
      <c r="C3642" s="212" t="s">
        <v>574</v>
      </c>
      <c r="D3642" s="191">
        <v>3900459</v>
      </c>
      <c r="E3642" s="191">
        <v>6607438.9400000004</v>
      </c>
      <c r="F3642" s="191">
        <v>5285950.3499999996</v>
      </c>
    </row>
    <row r="3643" spans="3:6">
      <c r="C3643" s="213" t="s">
        <v>920</v>
      </c>
      <c r="D3643" s="191">
        <v>3900459</v>
      </c>
      <c r="E3643" s="191">
        <v>6607438.9400000004</v>
      </c>
      <c r="F3643" s="191">
        <v>5285950.3499999996</v>
      </c>
    </row>
    <row r="3644" spans="3:6">
      <c r="C3644" s="212" t="s">
        <v>1818</v>
      </c>
      <c r="D3644" s="191">
        <v>11087637</v>
      </c>
      <c r="E3644" s="191">
        <v>8405221</v>
      </c>
      <c r="F3644" s="191">
        <v>5397014.0899999999</v>
      </c>
    </row>
    <row r="3645" spans="3:6">
      <c r="C3645" s="213" t="s">
        <v>1819</v>
      </c>
      <c r="D3645" s="191">
        <v>11087637</v>
      </c>
      <c r="E3645" s="191">
        <v>8405221</v>
      </c>
      <c r="F3645" s="191">
        <v>5397014.0899999999</v>
      </c>
    </row>
    <row r="3646" spans="3:6">
      <c r="C3646" s="212" t="s">
        <v>1820</v>
      </c>
      <c r="D3646" s="191">
        <v>4718384</v>
      </c>
      <c r="E3646" s="191">
        <v>2139825</v>
      </c>
      <c r="F3646" s="191">
        <v>2139824.25</v>
      </c>
    </row>
    <row r="3647" spans="3:6">
      <c r="C3647" s="213" t="s">
        <v>1821</v>
      </c>
      <c r="D3647" s="191">
        <v>4718384</v>
      </c>
      <c r="E3647" s="191">
        <v>2139825</v>
      </c>
      <c r="F3647" s="191">
        <v>2139824.25</v>
      </c>
    </row>
    <row r="3648" spans="3:6">
      <c r="C3648" s="212" t="s">
        <v>3850</v>
      </c>
      <c r="D3648" s="191">
        <v>6659723</v>
      </c>
      <c r="E3648" s="191">
        <v>3254707.15</v>
      </c>
      <c r="F3648" s="191">
        <v>3254704.87</v>
      </c>
    </row>
    <row r="3649" spans="3:6">
      <c r="C3649" s="213" t="s">
        <v>1822</v>
      </c>
      <c r="D3649" s="191">
        <v>6659723</v>
      </c>
      <c r="E3649" s="191">
        <v>3254707.15</v>
      </c>
      <c r="F3649" s="191">
        <v>3254704.87</v>
      </c>
    </row>
    <row r="3650" spans="3:6">
      <c r="C3650" s="212" t="s">
        <v>2727</v>
      </c>
      <c r="D3650" s="191">
        <v>7102971</v>
      </c>
      <c r="E3650" s="191">
        <v>1</v>
      </c>
      <c r="F3650" s="191">
        <v>0</v>
      </c>
    </row>
    <row r="3651" spans="3:6">
      <c r="C3651" s="213" t="s">
        <v>1034</v>
      </c>
      <c r="D3651" s="191">
        <v>7102971</v>
      </c>
      <c r="E3651" s="191">
        <v>1</v>
      </c>
      <c r="F3651" s="191">
        <v>0</v>
      </c>
    </row>
    <row r="3652" spans="3:6">
      <c r="C3652" s="212" t="s">
        <v>1823</v>
      </c>
      <c r="D3652" s="191">
        <v>6659723</v>
      </c>
      <c r="E3652" s="191">
        <v>3254707.15</v>
      </c>
      <c r="F3652" s="191">
        <v>3254704.87</v>
      </c>
    </row>
    <row r="3653" spans="3:6">
      <c r="C3653" s="213" t="s">
        <v>1824</v>
      </c>
      <c r="D3653" s="191">
        <v>6659723</v>
      </c>
      <c r="E3653" s="191">
        <v>3254707.15</v>
      </c>
      <c r="F3653" s="191">
        <v>3254704.87</v>
      </c>
    </row>
    <row r="3654" spans="3:6">
      <c r="C3654" s="212" t="s">
        <v>3659</v>
      </c>
      <c r="D3654" s="191">
        <v>0</v>
      </c>
      <c r="E3654" s="191">
        <v>30000000</v>
      </c>
      <c r="F3654" s="191">
        <v>20000000</v>
      </c>
    </row>
    <row r="3655" spans="3:6">
      <c r="C3655" s="213" t="s">
        <v>3658</v>
      </c>
      <c r="D3655" s="191">
        <v>0</v>
      </c>
      <c r="E3655" s="191">
        <v>30000000</v>
      </c>
      <c r="F3655" s="191">
        <v>20000000</v>
      </c>
    </row>
    <row r="3656" spans="3:6">
      <c r="C3656" s="212" t="s">
        <v>3038</v>
      </c>
      <c r="D3656" s="191">
        <v>7517059</v>
      </c>
      <c r="E3656" s="191">
        <v>0</v>
      </c>
      <c r="F3656" s="191">
        <v>0</v>
      </c>
    </row>
    <row r="3657" spans="3:6">
      <c r="C3657" s="213" t="s">
        <v>3039</v>
      </c>
      <c r="D3657" s="191">
        <v>7517059</v>
      </c>
      <c r="E3657" s="191">
        <v>0</v>
      </c>
      <c r="F3657" s="191">
        <v>0</v>
      </c>
    </row>
    <row r="3658" spans="3:6">
      <c r="C3658" s="212" t="s">
        <v>3040</v>
      </c>
      <c r="D3658" s="191">
        <v>4170092</v>
      </c>
      <c r="E3658" s="191">
        <v>0</v>
      </c>
      <c r="F3658" s="191">
        <v>0</v>
      </c>
    </row>
    <row r="3659" spans="3:6">
      <c r="C3659" s="213" t="s">
        <v>3041</v>
      </c>
      <c r="D3659" s="191">
        <v>4170092</v>
      </c>
      <c r="E3659" s="191">
        <v>0</v>
      </c>
      <c r="F3659" s="191">
        <v>0</v>
      </c>
    </row>
    <row r="3660" spans="3:6">
      <c r="C3660" s="212" t="s">
        <v>3042</v>
      </c>
      <c r="D3660" s="191">
        <v>3591040</v>
      </c>
      <c r="E3660" s="191">
        <v>0</v>
      </c>
      <c r="F3660" s="191">
        <v>0</v>
      </c>
    </row>
    <row r="3661" spans="3:6">
      <c r="C3661" s="213" t="s">
        <v>3043</v>
      </c>
      <c r="D3661" s="191">
        <v>3591040</v>
      </c>
      <c r="E3661" s="191">
        <v>0</v>
      </c>
      <c r="F3661" s="191">
        <v>0</v>
      </c>
    </row>
    <row r="3662" spans="3:6">
      <c r="C3662" s="212" t="s">
        <v>3044</v>
      </c>
      <c r="D3662" s="191">
        <v>2180781</v>
      </c>
      <c r="E3662" s="191">
        <v>2</v>
      </c>
      <c r="F3662" s="191">
        <v>0</v>
      </c>
    </row>
    <row r="3663" spans="3:6">
      <c r="C3663" s="213" t="s">
        <v>3045</v>
      </c>
      <c r="D3663" s="191">
        <v>2180781</v>
      </c>
      <c r="E3663" s="191">
        <v>2</v>
      </c>
      <c r="F3663" s="191">
        <v>0</v>
      </c>
    </row>
    <row r="3664" spans="3:6">
      <c r="C3664" s="212" t="s">
        <v>3046</v>
      </c>
      <c r="D3664" s="191">
        <v>18409193</v>
      </c>
      <c r="E3664" s="191">
        <v>1</v>
      </c>
      <c r="F3664" s="191">
        <v>0</v>
      </c>
    </row>
    <row r="3665" spans="3:6">
      <c r="C3665" s="213" t="s">
        <v>3047</v>
      </c>
      <c r="D3665" s="191">
        <v>18409193</v>
      </c>
      <c r="E3665" s="191">
        <v>1</v>
      </c>
      <c r="F3665" s="191">
        <v>0</v>
      </c>
    </row>
    <row r="3666" spans="3:6">
      <c r="C3666" s="212" t="s">
        <v>1103</v>
      </c>
      <c r="D3666" s="191">
        <v>115901234</v>
      </c>
      <c r="E3666" s="191">
        <v>169285601.78999999</v>
      </c>
      <c r="F3666" s="191">
        <v>168245730.53999999</v>
      </c>
    </row>
    <row r="3667" spans="3:6">
      <c r="C3667" s="213" t="s">
        <v>1104</v>
      </c>
      <c r="D3667" s="191">
        <v>115901234</v>
      </c>
      <c r="E3667" s="191">
        <v>169285601.78999999</v>
      </c>
      <c r="F3667" s="191">
        <v>168245730.53999999</v>
      </c>
    </row>
    <row r="3668" spans="3:6">
      <c r="C3668" s="212" t="s">
        <v>3048</v>
      </c>
      <c r="D3668" s="191">
        <v>3942648</v>
      </c>
      <c r="E3668" s="191">
        <v>0</v>
      </c>
      <c r="F3668" s="191">
        <v>0</v>
      </c>
    </row>
    <row r="3669" spans="3:6">
      <c r="C3669" s="213" t="s">
        <v>3049</v>
      </c>
      <c r="D3669" s="191">
        <v>3942648</v>
      </c>
      <c r="E3669" s="191">
        <v>0</v>
      </c>
      <c r="F3669" s="191">
        <v>0</v>
      </c>
    </row>
    <row r="3670" spans="3:6">
      <c r="C3670" s="212" t="s">
        <v>3050</v>
      </c>
      <c r="D3670" s="191">
        <v>3969803</v>
      </c>
      <c r="E3670" s="191">
        <v>21288</v>
      </c>
      <c r="F3670" s="191">
        <v>0</v>
      </c>
    </row>
    <row r="3671" spans="3:6">
      <c r="C3671" s="213" t="s">
        <v>3051</v>
      </c>
      <c r="D3671" s="191">
        <v>3969803</v>
      </c>
      <c r="E3671" s="191">
        <v>21288</v>
      </c>
      <c r="F3671" s="191">
        <v>0</v>
      </c>
    </row>
    <row r="3672" spans="3:6">
      <c r="C3672" s="212" t="s">
        <v>3344</v>
      </c>
      <c r="D3672" s="191">
        <v>0</v>
      </c>
      <c r="E3672" s="191">
        <v>0</v>
      </c>
      <c r="F3672" s="191">
        <v>0</v>
      </c>
    </row>
    <row r="3673" spans="3:6">
      <c r="C3673" s="213" t="s">
        <v>3343</v>
      </c>
      <c r="D3673" s="191">
        <v>0</v>
      </c>
      <c r="E3673" s="191">
        <v>0</v>
      </c>
      <c r="F3673" s="191">
        <v>0</v>
      </c>
    </row>
    <row r="3674" spans="3:6">
      <c r="C3674" s="211" t="s">
        <v>282</v>
      </c>
      <c r="D3674" s="199">
        <v>0</v>
      </c>
      <c r="E3674" s="199">
        <v>33158223.649999999</v>
      </c>
      <c r="F3674" s="199">
        <v>13733760</v>
      </c>
    </row>
    <row r="3675" spans="3:6">
      <c r="C3675" s="212" t="s">
        <v>570</v>
      </c>
      <c r="D3675" s="191">
        <v>0</v>
      </c>
      <c r="E3675" s="191">
        <v>33158223.649999999</v>
      </c>
      <c r="F3675" s="191">
        <v>13733760</v>
      </c>
    </row>
    <row r="3676" spans="3:6">
      <c r="C3676" s="213" t="s">
        <v>916</v>
      </c>
      <c r="D3676" s="191">
        <v>0</v>
      </c>
      <c r="E3676" s="191">
        <v>33158223.649999999</v>
      </c>
      <c r="F3676" s="191">
        <v>13733760</v>
      </c>
    </row>
    <row r="3677" spans="3:6">
      <c r="C3677" s="210" t="s">
        <v>575</v>
      </c>
      <c r="D3677" s="191">
        <v>283034350</v>
      </c>
      <c r="E3677" s="191">
        <v>1732460937.3500001</v>
      </c>
      <c r="F3677" s="191">
        <v>1690734601.23</v>
      </c>
    </row>
    <row r="3678" spans="3:6">
      <c r="C3678" s="211" t="s">
        <v>280</v>
      </c>
      <c r="D3678" s="199">
        <v>283034350</v>
      </c>
      <c r="E3678" s="199">
        <v>1376494204.9000001</v>
      </c>
      <c r="F3678" s="199">
        <v>1334767868.78</v>
      </c>
    </row>
    <row r="3679" spans="3:6">
      <c r="C3679" s="212" t="s">
        <v>3342</v>
      </c>
      <c r="D3679" s="191">
        <v>0</v>
      </c>
      <c r="E3679" s="191">
        <v>0</v>
      </c>
      <c r="F3679" s="191">
        <v>0</v>
      </c>
    </row>
    <row r="3680" spans="3:6">
      <c r="C3680" s="213" t="s">
        <v>3341</v>
      </c>
      <c r="D3680" s="191">
        <v>0</v>
      </c>
      <c r="E3680" s="191">
        <v>0</v>
      </c>
      <c r="F3680" s="191">
        <v>0</v>
      </c>
    </row>
    <row r="3681" spans="3:6">
      <c r="C3681" s="212" t="s">
        <v>3340</v>
      </c>
      <c r="D3681" s="191">
        <v>0</v>
      </c>
      <c r="E3681" s="191">
        <v>0.01</v>
      </c>
      <c r="F3681" s="191">
        <v>0</v>
      </c>
    </row>
    <row r="3682" spans="3:6">
      <c r="C3682" s="213" t="s">
        <v>3339</v>
      </c>
      <c r="D3682" s="191">
        <v>0</v>
      </c>
      <c r="E3682" s="191">
        <v>0.01</v>
      </c>
      <c r="F3682" s="191">
        <v>0</v>
      </c>
    </row>
    <row r="3683" spans="3:6">
      <c r="C3683" s="212" t="s">
        <v>3849</v>
      </c>
      <c r="D3683" s="191">
        <v>0</v>
      </c>
      <c r="E3683" s="191">
        <v>75940588.459999993</v>
      </c>
      <c r="F3683" s="191">
        <v>75940588.459999993</v>
      </c>
    </row>
    <row r="3684" spans="3:6">
      <c r="C3684" s="213" t="s">
        <v>3657</v>
      </c>
      <c r="D3684" s="191">
        <v>0</v>
      </c>
      <c r="E3684" s="191">
        <v>75940588.459999993</v>
      </c>
      <c r="F3684" s="191">
        <v>75940588.459999993</v>
      </c>
    </row>
    <row r="3685" spans="3:6">
      <c r="C3685" s="212" t="s">
        <v>3338</v>
      </c>
      <c r="D3685" s="191">
        <v>0</v>
      </c>
      <c r="E3685" s="191">
        <v>0</v>
      </c>
      <c r="F3685" s="191">
        <v>0</v>
      </c>
    </row>
    <row r="3686" spans="3:6">
      <c r="C3686" s="213" t="s">
        <v>3337</v>
      </c>
      <c r="D3686" s="191">
        <v>0</v>
      </c>
      <c r="E3686" s="191">
        <v>0</v>
      </c>
      <c r="F3686" s="191">
        <v>0</v>
      </c>
    </row>
    <row r="3687" spans="3:6">
      <c r="C3687" s="212" t="s">
        <v>3336</v>
      </c>
      <c r="D3687" s="191">
        <v>0</v>
      </c>
      <c r="E3687" s="191">
        <v>0</v>
      </c>
      <c r="F3687" s="191">
        <v>0</v>
      </c>
    </row>
    <row r="3688" spans="3:6">
      <c r="C3688" s="213" t="s">
        <v>3335</v>
      </c>
      <c r="D3688" s="191">
        <v>0</v>
      </c>
      <c r="E3688" s="191">
        <v>0</v>
      </c>
      <c r="F3688" s="191">
        <v>0</v>
      </c>
    </row>
    <row r="3689" spans="3:6">
      <c r="C3689" s="212" t="s">
        <v>576</v>
      </c>
      <c r="D3689" s="191">
        <v>46832035</v>
      </c>
      <c r="E3689" s="191">
        <v>46832035</v>
      </c>
      <c r="F3689" s="191">
        <v>27814952.449999999</v>
      </c>
    </row>
    <row r="3690" spans="3:6">
      <c r="C3690" s="213" t="s">
        <v>921</v>
      </c>
      <c r="D3690" s="191">
        <v>46832035</v>
      </c>
      <c r="E3690" s="191">
        <v>46832035</v>
      </c>
      <c r="F3690" s="191">
        <v>27814952.449999999</v>
      </c>
    </row>
    <row r="3691" spans="3:6">
      <c r="C3691" s="212" t="s">
        <v>3656</v>
      </c>
      <c r="D3691" s="191">
        <v>0</v>
      </c>
      <c r="E3691" s="191">
        <v>467879664.75999999</v>
      </c>
      <c r="F3691" s="191">
        <v>462879664.75999999</v>
      </c>
    </row>
    <row r="3692" spans="3:6">
      <c r="C3692" s="213" t="s">
        <v>3655</v>
      </c>
      <c r="D3692" s="191">
        <v>0</v>
      </c>
      <c r="E3692" s="191">
        <v>467879664.75999999</v>
      </c>
      <c r="F3692" s="191">
        <v>462879664.75999999</v>
      </c>
    </row>
    <row r="3693" spans="3:6">
      <c r="C3693" s="212" t="s">
        <v>3654</v>
      </c>
      <c r="D3693" s="191">
        <v>0</v>
      </c>
      <c r="E3693" s="191">
        <v>3872178.4</v>
      </c>
      <c r="F3693" s="191">
        <v>0</v>
      </c>
    </row>
    <row r="3694" spans="3:6">
      <c r="C3694" s="213" t="s">
        <v>3653</v>
      </c>
      <c r="D3694" s="191">
        <v>0</v>
      </c>
      <c r="E3694" s="191">
        <v>3872178.4</v>
      </c>
      <c r="F3694" s="191">
        <v>0</v>
      </c>
    </row>
    <row r="3695" spans="3:6">
      <c r="C3695" s="212" t="s">
        <v>577</v>
      </c>
      <c r="D3695" s="191">
        <v>70741</v>
      </c>
      <c r="E3695" s="191">
        <v>70741</v>
      </c>
      <c r="F3695" s="191">
        <v>0</v>
      </c>
    </row>
    <row r="3696" spans="3:6">
      <c r="C3696" s="213" t="s">
        <v>922</v>
      </c>
      <c r="D3696" s="191">
        <v>70741</v>
      </c>
      <c r="E3696" s="191">
        <v>70741</v>
      </c>
      <c r="F3696" s="191">
        <v>0</v>
      </c>
    </row>
    <row r="3697" spans="3:6">
      <c r="C3697" s="212" t="s">
        <v>1825</v>
      </c>
      <c r="D3697" s="191">
        <v>11208701</v>
      </c>
      <c r="E3697" s="191">
        <v>7630646.7000000002</v>
      </c>
      <c r="F3697" s="191">
        <v>6588220.0199999996</v>
      </c>
    </row>
    <row r="3698" spans="3:6">
      <c r="C3698" s="213" t="s">
        <v>1826</v>
      </c>
      <c r="D3698" s="191">
        <v>11208701</v>
      </c>
      <c r="E3698" s="191">
        <v>7630646.7000000002</v>
      </c>
      <c r="F3698" s="191">
        <v>6588220.0199999996</v>
      </c>
    </row>
    <row r="3699" spans="3:6">
      <c r="C3699" s="212" t="s">
        <v>1827</v>
      </c>
      <c r="D3699" s="191">
        <v>4768626</v>
      </c>
      <c r="E3699" s="191">
        <v>1096331.6100000001</v>
      </c>
      <c r="F3699" s="191">
        <v>1096330.6100000001</v>
      </c>
    </row>
    <row r="3700" spans="3:6">
      <c r="C3700" s="213" t="s">
        <v>1828</v>
      </c>
      <c r="D3700" s="191">
        <v>4768626</v>
      </c>
      <c r="E3700" s="191">
        <v>1096331.6100000001</v>
      </c>
      <c r="F3700" s="191">
        <v>1096330.6100000001</v>
      </c>
    </row>
    <row r="3701" spans="3:6">
      <c r="C3701" s="212" t="s">
        <v>3848</v>
      </c>
      <c r="D3701" s="191">
        <v>13545371</v>
      </c>
      <c r="E3701" s="191">
        <v>10000002</v>
      </c>
      <c r="F3701" s="191">
        <v>10000000</v>
      </c>
    </row>
    <row r="3702" spans="3:6">
      <c r="C3702" s="213" t="s">
        <v>3052</v>
      </c>
      <c r="D3702" s="191">
        <v>13545371</v>
      </c>
      <c r="E3702" s="191">
        <v>10000002</v>
      </c>
      <c r="F3702" s="191">
        <v>10000000</v>
      </c>
    </row>
    <row r="3703" spans="3:6">
      <c r="C3703" s="212" t="s">
        <v>1829</v>
      </c>
      <c r="D3703" s="191">
        <v>4768626</v>
      </c>
      <c r="E3703" s="191">
        <v>3027605.84</v>
      </c>
      <c r="F3703" s="191">
        <v>2641350.4300000002</v>
      </c>
    </row>
    <row r="3704" spans="3:6">
      <c r="C3704" s="213" t="s">
        <v>1830</v>
      </c>
      <c r="D3704" s="191">
        <v>4768626</v>
      </c>
      <c r="E3704" s="191">
        <v>3027605.84</v>
      </c>
      <c r="F3704" s="191">
        <v>2641350.4300000002</v>
      </c>
    </row>
    <row r="3705" spans="3:6">
      <c r="C3705" s="212" t="s">
        <v>3847</v>
      </c>
      <c r="D3705" s="191">
        <v>0</v>
      </c>
      <c r="E3705" s="191">
        <v>11587517.560000001</v>
      </c>
      <c r="F3705" s="191">
        <v>9951197.8699999992</v>
      </c>
    </row>
    <row r="3706" spans="3:6">
      <c r="C3706" s="213" t="s">
        <v>3185</v>
      </c>
      <c r="D3706" s="191">
        <v>0</v>
      </c>
      <c r="E3706" s="191">
        <v>11587517.560000001</v>
      </c>
      <c r="F3706" s="191">
        <v>9951197.8699999992</v>
      </c>
    </row>
    <row r="3707" spans="3:6">
      <c r="C3707" s="212" t="s">
        <v>2728</v>
      </c>
      <c r="D3707" s="191">
        <v>4768626</v>
      </c>
      <c r="E3707" s="191">
        <v>2641672.89</v>
      </c>
      <c r="F3707" s="191">
        <v>2641350.42</v>
      </c>
    </row>
    <row r="3708" spans="3:6">
      <c r="C3708" s="213" t="s">
        <v>1831</v>
      </c>
      <c r="D3708" s="191">
        <v>4768626</v>
      </c>
      <c r="E3708" s="191">
        <v>2641672.89</v>
      </c>
      <c r="F3708" s="191">
        <v>2641350.42</v>
      </c>
    </row>
    <row r="3709" spans="3:6">
      <c r="C3709" s="212" t="s">
        <v>3846</v>
      </c>
      <c r="D3709" s="191">
        <v>64364085</v>
      </c>
      <c r="E3709" s="191">
        <v>72373538.770000011</v>
      </c>
      <c r="F3709" s="191">
        <v>66742438.410000004</v>
      </c>
    </row>
    <row r="3710" spans="3:6">
      <c r="C3710" s="213" t="s">
        <v>2795</v>
      </c>
      <c r="D3710" s="191">
        <v>64364085</v>
      </c>
      <c r="E3710" s="191">
        <v>72373538.770000011</v>
      </c>
      <c r="F3710" s="191">
        <v>66742438.410000004</v>
      </c>
    </row>
    <row r="3711" spans="3:6">
      <c r="C3711" s="212" t="s">
        <v>4237</v>
      </c>
      <c r="D3711" s="191">
        <v>0</v>
      </c>
      <c r="E3711" s="191">
        <v>20500000</v>
      </c>
      <c r="F3711" s="191">
        <v>20464059.219999999</v>
      </c>
    </row>
    <row r="3712" spans="3:6">
      <c r="C3712" s="213" t="s">
        <v>4236</v>
      </c>
      <c r="D3712" s="191">
        <v>0</v>
      </c>
      <c r="E3712" s="191">
        <v>20500000</v>
      </c>
      <c r="F3712" s="191">
        <v>20464059.219999999</v>
      </c>
    </row>
    <row r="3713" spans="3:6">
      <c r="C3713" s="212" t="s">
        <v>1105</v>
      </c>
      <c r="D3713" s="191">
        <v>79847085</v>
      </c>
      <c r="E3713" s="191">
        <v>324258310</v>
      </c>
      <c r="F3713" s="191">
        <v>324258309</v>
      </c>
    </row>
    <row r="3714" spans="3:6">
      <c r="C3714" s="213" t="s">
        <v>1106</v>
      </c>
      <c r="D3714" s="191">
        <v>79847085</v>
      </c>
      <c r="E3714" s="191">
        <v>324258310</v>
      </c>
      <c r="F3714" s="191">
        <v>324258309</v>
      </c>
    </row>
    <row r="3715" spans="3:6">
      <c r="C3715" s="212" t="s">
        <v>3053</v>
      </c>
      <c r="D3715" s="191">
        <v>3668981</v>
      </c>
      <c r="E3715" s="191">
        <v>16283973</v>
      </c>
      <c r="F3715" s="191">
        <v>16283971.310000001</v>
      </c>
    </row>
    <row r="3716" spans="3:6">
      <c r="C3716" s="213" t="s">
        <v>3054</v>
      </c>
      <c r="D3716" s="191">
        <v>3668981</v>
      </c>
      <c r="E3716" s="191">
        <v>16283973</v>
      </c>
      <c r="F3716" s="191">
        <v>16283971.310000001</v>
      </c>
    </row>
    <row r="3717" spans="3:6">
      <c r="C3717" s="212" t="s">
        <v>3652</v>
      </c>
      <c r="D3717" s="191">
        <v>0</v>
      </c>
      <c r="E3717" s="191">
        <v>14433371.119999999</v>
      </c>
      <c r="F3717" s="191">
        <v>14433185.119999999</v>
      </c>
    </row>
    <row r="3718" spans="3:6">
      <c r="C3718" s="213" t="s">
        <v>3651</v>
      </c>
      <c r="D3718" s="191">
        <v>0</v>
      </c>
      <c r="E3718" s="191">
        <v>14433371.119999999</v>
      </c>
      <c r="F3718" s="191">
        <v>14433185.119999999</v>
      </c>
    </row>
    <row r="3719" spans="3:6">
      <c r="C3719" s="212" t="s">
        <v>3055</v>
      </c>
      <c r="D3719" s="191">
        <v>21215749</v>
      </c>
      <c r="E3719" s="191">
        <v>173041726.65000001</v>
      </c>
      <c r="F3719" s="191">
        <v>173011947.06999999</v>
      </c>
    </row>
    <row r="3720" spans="3:6">
      <c r="C3720" s="213" t="s">
        <v>3056</v>
      </c>
      <c r="D3720" s="191">
        <v>21215749</v>
      </c>
      <c r="E3720" s="191">
        <v>173041726.65000001</v>
      </c>
      <c r="F3720" s="191">
        <v>173011947.06999999</v>
      </c>
    </row>
    <row r="3721" spans="3:6">
      <c r="C3721" s="212" t="s">
        <v>1107</v>
      </c>
      <c r="D3721" s="191">
        <v>25651770</v>
      </c>
      <c r="E3721" s="191">
        <v>42049203.5</v>
      </c>
      <c r="F3721" s="191">
        <v>42045206</v>
      </c>
    </row>
    <row r="3722" spans="3:6">
      <c r="C3722" s="213" t="s">
        <v>1108</v>
      </c>
      <c r="D3722" s="191">
        <v>25651770</v>
      </c>
      <c r="E3722" s="191">
        <v>42049203.5</v>
      </c>
      <c r="F3722" s="191">
        <v>42045206</v>
      </c>
    </row>
    <row r="3723" spans="3:6">
      <c r="C3723" s="212" t="s">
        <v>2555</v>
      </c>
      <c r="D3723" s="191">
        <v>2323954</v>
      </c>
      <c r="E3723" s="191">
        <v>5000000</v>
      </c>
      <c r="F3723" s="191">
        <v>0</v>
      </c>
    </row>
    <row r="3724" spans="3:6">
      <c r="C3724" s="213" t="s">
        <v>2556</v>
      </c>
      <c r="D3724" s="191">
        <v>2323954</v>
      </c>
      <c r="E3724" s="191">
        <v>5000000</v>
      </c>
      <c r="F3724" s="191">
        <v>0</v>
      </c>
    </row>
    <row r="3725" spans="3:6">
      <c r="C3725" s="212" t="s">
        <v>3650</v>
      </c>
      <c r="D3725" s="191">
        <v>0</v>
      </c>
      <c r="E3725" s="191">
        <v>51305097.630000003</v>
      </c>
      <c r="F3725" s="191">
        <v>51305097.630000003</v>
      </c>
    </row>
    <row r="3726" spans="3:6">
      <c r="C3726" s="213" t="s">
        <v>3649</v>
      </c>
      <c r="D3726" s="191">
        <v>0</v>
      </c>
      <c r="E3726" s="191">
        <v>51305097.630000003</v>
      </c>
      <c r="F3726" s="191">
        <v>51305097.630000003</v>
      </c>
    </row>
    <row r="3727" spans="3:6">
      <c r="C3727" s="212" t="s">
        <v>4235</v>
      </c>
      <c r="D3727" s="191">
        <v>0</v>
      </c>
      <c r="E3727" s="191">
        <v>26670000</v>
      </c>
      <c r="F3727" s="191">
        <v>26670000</v>
      </c>
    </row>
    <row r="3728" spans="3:6">
      <c r="C3728" s="213" t="s">
        <v>4234</v>
      </c>
      <c r="D3728" s="191">
        <v>0</v>
      </c>
      <c r="E3728" s="191">
        <v>26670000</v>
      </c>
      <c r="F3728" s="191">
        <v>26670000</v>
      </c>
    </row>
    <row r="3729" spans="3:6">
      <c r="C3729" s="211" t="s">
        <v>282</v>
      </c>
      <c r="D3729" s="199">
        <v>0</v>
      </c>
      <c r="E3729" s="199">
        <v>112889249.70999999</v>
      </c>
      <c r="F3729" s="199">
        <v>112889249.70999999</v>
      </c>
    </row>
    <row r="3730" spans="3:6">
      <c r="C3730" s="212" t="s">
        <v>3246</v>
      </c>
      <c r="D3730" s="191">
        <v>0</v>
      </c>
      <c r="E3730" s="191">
        <v>112889249.70999999</v>
      </c>
      <c r="F3730" s="191">
        <v>112889249.70999999</v>
      </c>
    </row>
    <row r="3731" spans="3:6">
      <c r="C3731" s="213" t="s">
        <v>3245</v>
      </c>
      <c r="D3731" s="191">
        <v>0</v>
      </c>
      <c r="E3731" s="191">
        <v>112889249.70999999</v>
      </c>
      <c r="F3731" s="191">
        <v>112889249.70999999</v>
      </c>
    </row>
    <row r="3732" spans="3:6">
      <c r="C3732" s="211" t="s">
        <v>297</v>
      </c>
      <c r="D3732" s="199">
        <v>0</v>
      </c>
      <c r="E3732" s="199">
        <v>243077482.74000001</v>
      </c>
      <c r="F3732" s="199">
        <v>243077482.74000001</v>
      </c>
    </row>
    <row r="3733" spans="3:6">
      <c r="C3733" s="212" t="s">
        <v>3656</v>
      </c>
      <c r="D3733" s="191">
        <v>0</v>
      </c>
      <c r="E3733" s="191">
        <v>243077482.74000001</v>
      </c>
      <c r="F3733" s="191">
        <v>243077482.74000001</v>
      </c>
    </row>
    <row r="3734" spans="3:6">
      <c r="C3734" s="213" t="s">
        <v>3655</v>
      </c>
      <c r="D3734" s="191">
        <v>0</v>
      </c>
      <c r="E3734" s="191">
        <v>243077482.74000001</v>
      </c>
      <c r="F3734" s="191">
        <v>243077482.74000001</v>
      </c>
    </row>
    <row r="3735" spans="3:6">
      <c r="C3735" s="210" t="s">
        <v>295</v>
      </c>
      <c r="D3735" s="191">
        <v>32680162768</v>
      </c>
      <c r="E3735" s="191">
        <v>29547266579.610001</v>
      </c>
      <c r="F3735" s="191">
        <v>25758410480.839993</v>
      </c>
    </row>
    <row r="3736" spans="3:6">
      <c r="C3736" s="211" t="s">
        <v>280</v>
      </c>
      <c r="D3736" s="199">
        <v>19509391672</v>
      </c>
      <c r="E3736" s="199">
        <v>19487770549</v>
      </c>
      <c r="F3736" s="199">
        <v>17031861089.729992</v>
      </c>
    </row>
    <row r="3737" spans="3:6">
      <c r="C3737" s="212" t="s">
        <v>3845</v>
      </c>
      <c r="D3737" s="191">
        <v>16772660</v>
      </c>
      <c r="E3737" s="191">
        <v>1.72</v>
      </c>
      <c r="F3737" s="191">
        <v>0</v>
      </c>
    </row>
    <row r="3738" spans="3:6">
      <c r="C3738" s="213" t="s">
        <v>1378</v>
      </c>
      <c r="D3738" s="191">
        <v>12087770</v>
      </c>
      <c r="E3738" s="191">
        <v>0.72</v>
      </c>
      <c r="F3738" s="191">
        <v>0</v>
      </c>
    </row>
    <row r="3739" spans="3:6">
      <c r="C3739" s="213" t="s">
        <v>2391</v>
      </c>
      <c r="D3739" s="191">
        <v>4684890</v>
      </c>
      <c r="E3739" s="191">
        <v>1</v>
      </c>
      <c r="F3739" s="191">
        <v>0</v>
      </c>
    </row>
    <row r="3740" spans="3:6">
      <c r="C3740" s="212" t="s">
        <v>3844</v>
      </c>
      <c r="D3740" s="191">
        <v>97001045</v>
      </c>
      <c r="E3740" s="191">
        <v>2670000</v>
      </c>
      <c r="F3740" s="191">
        <v>2665811.65</v>
      </c>
    </row>
    <row r="3741" spans="3:6">
      <c r="C3741" s="213" t="s">
        <v>2805</v>
      </c>
      <c r="D3741" s="191">
        <v>97001045</v>
      </c>
      <c r="E3741" s="191">
        <v>0</v>
      </c>
      <c r="F3741" s="191">
        <v>0</v>
      </c>
    </row>
    <row r="3742" spans="3:6">
      <c r="C3742" s="213" t="s">
        <v>4233</v>
      </c>
      <c r="D3742" s="191">
        <v>0</v>
      </c>
      <c r="E3742" s="191">
        <v>2670000</v>
      </c>
      <c r="F3742" s="191">
        <v>2665811.65</v>
      </c>
    </row>
    <row r="3743" spans="3:6">
      <c r="C3743" s="212" t="s">
        <v>3843</v>
      </c>
      <c r="D3743" s="191">
        <v>0</v>
      </c>
      <c r="E3743" s="191">
        <v>48540344.420000002</v>
      </c>
      <c r="F3743" s="191">
        <v>48185916.68</v>
      </c>
    </row>
    <row r="3744" spans="3:6">
      <c r="C3744" s="213" t="s">
        <v>3648</v>
      </c>
      <c r="D3744" s="191">
        <v>0</v>
      </c>
      <c r="E3744" s="191">
        <v>48540344.420000002</v>
      </c>
      <c r="F3744" s="191">
        <v>48185916.68</v>
      </c>
    </row>
    <row r="3745" spans="3:6">
      <c r="C3745" s="212" t="s">
        <v>4178</v>
      </c>
      <c r="D3745" s="191">
        <v>0</v>
      </c>
      <c r="E3745" s="191">
        <v>1495347.23</v>
      </c>
      <c r="F3745" s="191">
        <v>0</v>
      </c>
    </row>
    <row r="3746" spans="3:6">
      <c r="C3746" s="213" t="s">
        <v>4177</v>
      </c>
      <c r="D3746" s="191">
        <v>0</v>
      </c>
      <c r="E3746" s="191">
        <v>1495347.23</v>
      </c>
      <c r="F3746" s="191">
        <v>0</v>
      </c>
    </row>
    <row r="3747" spans="3:6">
      <c r="C3747" s="212" t="s">
        <v>2729</v>
      </c>
      <c r="D3747" s="191">
        <v>727894513</v>
      </c>
      <c r="E3747" s="191">
        <v>2398824426.3800001</v>
      </c>
      <c r="F3747" s="191">
        <v>2200151309.1900001</v>
      </c>
    </row>
    <row r="3748" spans="3:6">
      <c r="C3748" s="213" t="s">
        <v>923</v>
      </c>
      <c r="D3748" s="191">
        <v>727894513</v>
      </c>
      <c r="E3748" s="191">
        <v>2398824426.3800001</v>
      </c>
      <c r="F3748" s="191">
        <v>2200151309.1900001</v>
      </c>
    </row>
    <row r="3749" spans="3:6">
      <c r="C3749" s="212" t="s">
        <v>3842</v>
      </c>
      <c r="D3749" s="191">
        <v>0</v>
      </c>
      <c r="E3749" s="191">
        <v>4722667</v>
      </c>
      <c r="F3749" s="191">
        <v>4722666.55</v>
      </c>
    </row>
    <row r="3750" spans="3:6">
      <c r="C3750" s="213" t="s">
        <v>3629</v>
      </c>
      <c r="D3750" s="191">
        <v>0</v>
      </c>
      <c r="E3750" s="191">
        <v>4722667</v>
      </c>
      <c r="F3750" s="191">
        <v>4722666.55</v>
      </c>
    </row>
    <row r="3751" spans="3:6">
      <c r="C3751" s="212" t="s">
        <v>3841</v>
      </c>
      <c r="D3751" s="191">
        <v>17444853</v>
      </c>
      <c r="E3751" s="191">
        <v>3000000.55</v>
      </c>
      <c r="F3751" s="191">
        <v>2591626.14</v>
      </c>
    </row>
    <row r="3752" spans="3:6">
      <c r="C3752" s="213" t="s">
        <v>1379</v>
      </c>
      <c r="D3752" s="191">
        <v>10833015</v>
      </c>
      <c r="E3752" s="191">
        <v>0.55000000000000004</v>
      </c>
      <c r="F3752" s="191">
        <v>0</v>
      </c>
    </row>
    <row r="3753" spans="3:6">
      <c r="C3753" s="213" t="s">
        <v>2392</v>
      </c>
      <c r="D3753" s="191">
        <v>6611838</v>
      </c>
      <c r="E3753" s="191">
        <v>3000000</v>
      </c>
      <c r="F3753" s="191">
        <v>2591626.14</v>
      </c>
    </row>
    <row r="3754" spans="3:6">
      <c r="C3754" s="212" t="s">
        <v>578</v>
      </c>
      <c r="D3754" s="191">
        <v>82000000</v>
      </c>
      <c r="E3754" s="191">
        <v>82000000</v>
      </c>
      <c r="F3754" s="191">
        <v>42365140.469999999</v>
      </c>
    </row>
    <row r="3755" spans="3:6">
      <c r="C3755" s="213" t="s">
        <v>924</v>
      </c>
      <c r="D3755" s="191">
        <v>82000000</v>
      </c>
      <c r="E3755" s="191">
        <v>82000000</v>
      </c>
      <c r="F3755" s="191">
        <v>42365140.469999999</v>
      </c>
    </row>
    <row r="3756" spans="3:6">
      <c r="C3756" s="212" t="s">
        <v>3764</v>
      </c>
      <c r="D3756" s="191">
        <v>5702897166</v>
      </c>
      <c r="E3756" s="191">
        <v>2524902053.6599998</v>
      </c>
      <c r="F3756" s="191">
        <v>2203022607.3699999</v>
      </c>
    </row>
    <row r="3757" spans="3:6">
      <c r="C3757" s="213" t="s">
        <v>1109</v>
      </c>
      <c r="D3757" s="191">
        <v>5702897166</v>
      </c>
      <c r="E3757" s="191">
        <v>2524902053.6599998</v>
      </c>
      <c r="F3757" s="191">
        <v>2203022607.3699999</v>
      </c>
    </row>
    <row r="3758" spans="3:6">
      <c r="C3758" s="212" t="s">
        <v>3840</v>
      </c>
      <c r="D3758" s="191">
        <v>10833015</v>
      </c>
      <c r="E3758" s="191">
        <v>0.55000000000000004</v>
      </c>
      <c r="F3758" s="191">
        <v>0</v>
      </c>
    </row>
    <row r="3759" spans="3:6">
      <c r="C3759" s="213" t="s">
        <v>1380</v>
      </c>
      <c r="D3759" s="191">
        <v>10833015</v>
      </c>
      <c r="E3759" s="191">
        <v>0.55000000000000004</v>
      </c>
      <c r="F3759" s="191">
        <v>0</v>
      </c>
    </row>
    <row r="3760" spans="3:6">
      <c r="C3760" s="213" t="s">
        <v>3334</v>
      </c>
      <c r="D3760" s="191">
        <v>0</v>
      </c>
      <c r="E3760" s="191">
        <v>0</v>
      </c>
      <c r="F3760" s="191">
        <v>0</v>
      </c>
    </row>
    <row r="3761" spans="3:6">
      <c r="C3761" s="212" t="s">
        <v>3839</v>
      </c>
      <c r="D3761" s="191">
        <v>300000000</v>
      </c>
      <c r="E3761" s="191">
        <v>150000000</v>
      </c>
      <c r="F3761" s="191">
        <v>3428077</v>
      </c>
    </row>
    <row r="3762" spans="3:6">
      <c r="C3762" s="213" t="s">
        <v>3057</v>
      </c>
      <c r="D3762" s="191">
        <v>300000000</v>
      </c>
      <c r="E3762" s="191">
        <v>150000000</v>
      </c>
      <c r="F3762" s="191">
        <v>3428077</v>
      </c>
    </row>
    <row r="3763" spans="3:6">
      <c r="C3763" s="212" t="s">
        <v>579</v>
      </c>
      <c r="D3763" s="191">
        <v>222845527</v>
      </c>
      <c r="E3763" s="191">
        <v>2410845527</v>
      </c>
      <c r="F3763" s="191">
        <v>2193460485.5900002</v>
      </c>
    </row>
    <row r="3764" spans="3:6">
      <c r="C3764" s="213" t="s">
        <v>926</v>
      </c>
      <c r="D3764" s="191">
        <v>222845527</v>
      </c>
      <c r="E3764" s="191">
        <v>2410845527</v>
      </c>
      <c r="F3764" s="191">
        <v>2193460485.5900002</v>
      </c>
    </row>
    <row r="3765" spans="3:6">
      <c r="C3765" s="212" t="s">
        <v>3838</v>
      </c>
      <c r="D3765" s="191">
        <v>4510977</v>
      </c>
      <c r="E3765" s="191">
        <v>3947104.93</v>
      </c>
      <c r="F3765" s="191">
        <v>1848528.31</v>
      </c>
    </row>
    <row r="3766" spans="3:6">
      <c r="C3766" s="213" t="s">
        <v>1381</v>
      </c>
      <c r="D3766" s="191">
        <v>4510977</v>
      </c>
      <c r="E3766" s="191">
        <v>3947104.93</v>
      </c>
      <c r="F3766" s="191">
        <v>1848528.31</v>
      </c>
    </row>
    <row r="3767" spans="3:6">
      <c r="C3767" s="213" t="s">
        <v>3333</v>
      </c>
      <c r="D3767" s="191">
        <v>0</v>
      </c>
      <c r="E3767" s="191">
        <v>0</v>
      </c>
      <c r="F3767" s="191">
        <v>0</v>
      </c>
    </row>
    <row r="3768" spans="3:6">
      <c r="C3768" s="212" t="s">
        <v>580</v>
      </c>
      <c r="D3768" s="191">
        <v>1575154473</v>
      </c>
      <c r="E3768" s="191">
        <v>382154473</v>
      </c>
      <c r="F3768" s="191">
        <v>250204399.68000001</v>
      </c>
    </row>
    <row r="3769" spans="3:6">
      <c r="C3769" s="213" t="s">
        <v>927</v>
      </c>
      <c r="D3769" s="191">
        <v>1575154473</v>
      </c>
      <c r="E3769" s="191">
        <v>382154473</v>
      </c>
      <c r="F3769" s="191">
        <v>250204399.68000001</v>
      </c>
    </row>
    <row r="3770" spans="3:6">
      <c r="C3770" s="212" t="s">
        <v>3837</v>
      </c>
      <c r="D3770" s="191">
        <v>10833015</v>
      </c>
      <c r="E3770" s="191">
        <v>1</v>
      </c>
      <c r="F3770" s="191">
        <v>0</v>
      </c>
    </row>
    <row r="3771" spans="3:6">
      <c r="C3771" s="213" t="s">
        <v>1382</v>
      </c>
      <c r="D3771" s="191">
        <v>10833015</v>
      </c>
      <c r="E3771" s="191">
        <v>1</v>
      </c>
      <c r="F3771" s="191">
        <v>0</v>
      </c>
    </row>
    <row r="3772" spans="3:6">
      <c r="C3772" s="212" t="s">
        <v>2730</v>
      </c>
      <c r="D3772" s="191">
        <v>150000000</v>
      </c>
      <c r="E3772" s="191">
        <v>206800000</v>
      </c>
      <c r="F3772" s="191">
        <v>140118774.46000001</v>
      </c>
    </row>
    <row r="3773" spans="3:6">
      <c r="C3773" s="213" t="s">
        <v>928</v>
      </c>
      <c r="D3773" s="191">
        <v>150000000</v>
      </c>
      <c r="E3773" s="191">
        <v>206800000</v>
      </c>
      <c r="F3773" s="191">
        <v>140118774.46000001</v>
      </c>
    </row>
    <row r="3774" spans="3:6">
      <c r="C3774" s="212" t="s">
        <v>3762</v>
      </c>
      <c r="D3774" s="191">
        <v>0</v>
      </c>
      <c r="E3774" s="191">
        <v>26755507</v>
      </c>
      <c r="F3774" s="191">
        <v>26755506.609999999</v>
      </c>
    </row>
    <row r="3775" spans="3:6">
      <c r="C3775" s="213" t="s">
        <v>3200</v>
      </c>
      <c r="D3775" s="191">
        <v>0</v>
      </c>
      <c r="E3775" s="191">
        <v>26755507</v>
      </c>
      <c r="F3775" s="191">
        <v>26755506.609999999</v>
      </c>
    </row>
    <row r="3776" spans="3:6">
      <c r="C3776" s="212" t="s">
        <v>3836</v>
      </c>
      <c r="D3776" s="191">
        <v>10833015</v>
      </c>
      <c r="E3776" s="191">
        <v>8.4700000000000006</v>
      </c>
      <c r="F3776" s="191">
        <v>0</v>
      </c>
    </row>
    <row r="3777" spans="3:6">
      <c r="C3777" s="213" t="s">
        <v>1383</v>
      </c>
      <c r="D3777" s="191">
        <v>10833015</v>
      </c>
      <c r="E3777" s="191">
        <v>8.4700000000000006</v>
      </c>
      <c r="F3777" s="191">
        <v>0</v>
      </c>
    </row>
    <row r="3778" spans="3:6">
      <c r="C3778" s="213" t="s">
        <v>3332</v>
      </c>
      <c r="D3778" s="191">
        <v>0</v>
      </c>
      <c r="E3778" s="191">
        <v>0</v>
      </c>
      <c r="F3778" s="191">
        <v>0</v>
      </c>
    </row>
    <row r="3779" spans="3:6">
      <c r="C3779" s="212" t="s">
        <v>979</v>
      </c>
      <c r="D3779" s="191">
        <v>12633085</v>
      </c>
      <c r="E3779" s="191">
        <v>0</v>
      </c>
      <c r="F3779" s="191">
        <v>0</v>
      </c>
    </row>
    <row r="3780" spans="3:6">
      <c r="C3780" s="213" t="s">
        <v>980</v>
      </c>
      <c r="D3780" s="191">
        <v>12633085</v>
      </c>
      <c r="E3780" s="191">
        <v>0</v>
      </c>
      <c r="F3780" s="191">
        <v>0</v>
      </c>
    </row>
    <row r="3781" spans="3:6">
      <c r="C3781" s="212" t="s">
        <v>4312</v>
      </c>
      <c r="D3781" s="191">
        <v>0</v>
      </c>
      <c r="E3781" s="191">
        <v>23218558</v>
      </c>
      <c r="F3781" s="191">
        <v>0</v>
      </c>
    </row>
    <row r="3782" spans="3:6">
      <c r="C3782" s="213" t="s">
        <v>4311</v>
      </c>
      <c r="D3782" s="191">
        <v>0</v>
      </c>
      <c r="E3782" s="191">
        <v>23218558</v>
      </c>
      <c r="F3782" s="191">
        <v>0</v>
      </c>
    </row>
    <row r="3783" spans="3:6">
      <c r="C3783" s="212" t="s">
        <v>3835</v>
      </c>
      <c r="D3783" s="191">
        <v>6437925</v>
      </c>
      <c r="E3783" s="191">
        <v>3064174.53</v>
      </c>
      <c r="F3783" s="191">
        <v>3064174.06</v>
      </c>
    </row>
    <row r="3784" spans="3:6">
      <c r="C3784" s="213" t="s">
        <v>1384</v>
      </c>
      <c r="D3784" s="191">
        <v>6437925</v>
      </c>
      <c r="E3784" s="191">
        <v>3064174.53</v>
      </c>
      <c r="F3784" s="191">
        <v>3064174.06</v>
      </c>
    </row>
    <row r="3785" spans="3:6">
      <c r="C3785" s="212" t="s">
        <v>3834</v>
      </c>
      <c r="D3785" s="191">
        <v>3354826</v>
      </c>
      <c r="E3785" s="191">
        <v>27529159.969999999</v>
      </c>
      <c r="F3785" s="191">
        <v>27529159.609999999</v>
      </c>
    </row>
    <row r="3786" spans="3:6">
      <c r="C3786" s="213" t="s">
        <v>929</v>
      </c>
      <c r="D3786" s="191">
        <v>3354826</v>
      </c>
      <c r="E3786" s="191">
        <v>27529159.969999999</v>
      </c>
      <c r="F3786" s="191">
        <v>27529159.609999999</v>
      </c>
    </row>
    <row r="3787" spans="3:6">
      <c r="C3787" s="212" t="s">
        <v>2731</v>
      </c>
      <c r="D3787" s="191">
        <v>3485185</v>
      </c>
      <c r="E3787" s="191">
        <v>3485185</v>
      </c>
      <c r="F3787" s="191">
        <v>1590121.19</v>
      </c>
    </row>
    <row r="3788" spans="3:6">
      <c r="C3788" s="213" t="s">
        <v>1056</v>
      </c>
      <c r="D3788" s="191">
        <v>3485185</v>
      </c>
      <c r="E3788" s="191">
        <v>3485185</v>
      </c>
      <c r="F3788" s="191">
        <v>1590121.19</v>
      </c>
    </row>
    <row r="3789" spans="3:6">
      <c r="C3789" s="212" t="s">
        <v>3761</v>
      </c>
      <c r="D3789" s="191">
        <v>0</v>
      </c>
      <c r="E3789" s="191">
        <v>1185247138</v>
      </c>
      <c r="F3789" s="191">
        <v>1179309301.9299998</v>
      </c>
    </row>
    <row r="3790" spans="3:6">
      <c r="C3790" s="213" t="s">
        <v>3199</v>
      </c>
      <c r="D3790" s="191">
        <v>0</v>
      </c>
      <c r="E3790" s="191">
        <v>1185247138</v>
      </c>
      <c r="F3790" s="191">
        <v>1179309301.9299998</v>
      </c>
    </row>
    <row r="3791" spans="3:6">
      <c r="C3791" s="212" t="s">
        <v>3833</v>
      </c>
      <c r="D3791" s="191">
        <v>0</v>
      </c>
      <c r="E3791" s="191">
        <v>795700</v>
      </c>
      <c r="F3791" s="191">
        <v>0</v>
      </c>
    </row>
    <row r="3792" spans="3:6">
      <c r="C3792" s="213" t="s">
        <v>3198</v>
      </c>
      <c r="D3792" s="191">
        <v>0</v>
      </c>
      <c r="E3792" s="191">
        <v>795700</v>
      </c>
      <c r="F3792" s="191">
        <v>0</v>
      </c>
    </row>
    <row r="3793" spans="3:6">
      <c r="C3793" s="212" t="s">
        <v>3832</v>
      </c>
      <c r="D3793" s="191">
        <v>10833015</v>
      </c>
      <c r="E3793" s="191">
        <v>888.55</v>
      </c>
      <c r="F3793" s="191">
        <v>0</v>
      </c>
    </row>
    <row r="3794" spans="3:6">
      <c r="C3794" s="213" t="s">
        <v>1385</v>
      </c>
      <c r="D3794" s="191">
        <v>10833015</v>
      </c>
      <c r="E3794" s="191">
        <v>888.55</v>
      </c>
      <c r="F3794" s="191">
        <v>0</v>
      </c>
    </row>
    <row r="3795" spans="3:6">
      <c r="C3795" s="212" t="s">
        <v>581</v>
      </c>
      <c r="D3795" s="191">
        <v>17601543</v>
      </c>
      <c r="E3795" s="191">
        <v>14958104</v>
      </c>
      <c r="F3795" s="191">
        <v>14954371.880000001</v>
      </c>
    </row>
    <row r="3796" spans="3:6">
      <c r="C3796" s="213" t="s">
        <v>930</v>
      </c>
      <c r="D3796" s="191">
        <v>17601543</v>
      </c>
      <c r="E3796" s="191">
        <v>14958104</v>
      </c>
      <c r="F3796" s="191">
        <v>14954371.880000001</v>
      </c>
    </row>
    <row r="3797" spans="3:6">
      <c r="C3797" s="212" t="s">
        <v>3831</v>
      </c>
      <c r="D3797" s="191">
        <v>0</v>
      </c>
      <c r="E3797" s="191">
        <v>1059000</v>
      </c>
      <c r="F3797" s="191">
        <v>0</v>
      </c>
    </row>
    <row r="3798" spans="3:6">
      <c r="C3798" s="213" t="s">
        <v>3197</v>
      </c>
      <c r="D3798" s="191">
        <v>0</v>
      </c>
      <c r="E3798" s="191">
        <v>1059000</v>
      </c>
      <c r="F3798" s="191">
        <v>0</v>
      </c>
    </row>
    <row r="3799" spans="3:6">
      <c r="C3799" s="212" t="s">
        <v>3830</v>
      </c>
      <c r="D3799" s="191">
        <v>0</v>
      </c>
      <c r="E3799" s="191">
        <v>3417160</v>
      </c>
      <c r="F3799" s="191">
        <v>3417160</v>
      </c>
    </row>
    <row r="3800" spans="3:6">
      <c r="C3800" s="213" t="s">
        <v>3628</v>
      </c>
      <c r="D3800" s="191">
        <v>0</v>
      </c>
      <c r="E3800" s="191">
        <v>3417160</v>
      </c>
      <c r="F3800" s="191">
        <v>3417160</v>
      </c>
    </row>
    <row r="3801" spans="3:6">
      <c r="C3801" s="212" t="s">
        <v>582</v>
      </c>
      <c r="D3801" s="191">
        <v>1881566726</v>
      </c>
      <c r="E3801" s="191">
        <v>1325620534.28</v>
      </c>
      <c r="F3801" s="191">
        <v>1271370863.1900001</v>
      </c>
    </row>
    <row r="3802" spans="3:6">
      <c r="C3802" s="213" t="s">
        <v>931</v>
      </c>
      <c r="D3802" s="191">
        <v>11406726</v>
      </c>
      <c r="E3802" s="191">
        <v>106110202</v>
      </c>
      <c r="F3802" s="191">
        <v>106110200.62</v>
      </c>
    </row>
    <row r="3803" spans="3:6">
      <c r="C3803" s="213" t="s">
        <v>3058</v>
      </c>
      <c r="D3803" s="191">
        <v>1870160000</v>
      </c>
      <c r="E3803" s="191">
        <v>1219510332.28</v>
      </c>
      <c r="F3803" s="191">
        <v>1165260662.5699999</v>
      </c>
    </row>
    <row r="3804" spans="3:6">
      <c r="C3804" s="212" t="s">
        <v>3829</v>
      </c>
      <c r="D3804" s="191">
        <v>57840000</v>
      </c>
      <c r="E3804" s="191">
        <v>82840000</v>
      </c>
      <c r="F3804" s="191">
        <v>0</v>
      </c>
    </row>
    <row r="3805" spans="3:6">
      <c r="C3805" s="213" t="s">
        <v>3058</v>
      </c>
      <c r="D3805" s="191">
        <v>57840000</v>
      </c>
      <c r="E3805" s="191">
        <v>82840000</v>
      </c>
      <c r="F3805" s="191">
        <v>0</v>
      </c>
    </row>
    <row r="3806" spans="3:6">
      <c r="C3806" s="212" t="s">
        <v>3828</v>
      </c>
      <c r="D3806" s="191">
        <v>0</v>
      </c>
      <c r="E3806" s="191">
        <v>194547</v>
      </c>
      <c r="F3806" s="191">
        <v>194547</v>
      </c>
    </row>
    <row r="3807" spans="3:6">
      <c r="C3807" s="213" t="s">
        <v>3244</v>
      </c>
      <c r="D3807" s="191">
        <v>0</v>
      </c>
      <c r="E3807" s="191">
        <v>194547</v>
      </c>
      <c r="F3807" s="191">
        <v>194547</v>
      </c>
    </row>
    <row r="3808" spans="3:6">
      <c r="C3808" s="212" t="s">
        <v>2732</v>
      </c>
      <c r="D3808" s="191">
        <v>6437925</v>
      </c>
      <c r="E3808" s="191">
        <v>5633184.5300000003</v>
      </c>
      <c r="F3808" s="191">
        <v>0</v>
      </c>
    </row>
    <row r="3809" spans="3:6">
      <c r="C3809" s="213" t="s">
        <v>1386</v>
      </c>
      <c r="D3809" s="191">
        <v>6437925</v>
      </c>
      <c r="E3809" s="191">
        <v>5633184.5300000003</v>
      </c>
      <c r="F3809" s="191">
        <v>0</v>
      </c>
    </row>
    <row r="3810" spans="3:6">
      <c r="C3810" s="212" t="s">
        <v>3827</v>
      </c>
      <c r="D3810" s="191">
        <v>0</v>
      </c>
      <c r="E3810" s="191">
        <v>319083041</v>
      </c>
      <c r="F3810" s="191">
        <v>319083041</v>
      </c>
    </row>
    <row r="3811" spans="3:6">
      <c r="C3811" s="213" t="s">
        <v>3747</v>
      </c>
      <c r="D3811" s="191">
        <v>0</v>
      </c>
      <c r="E3811" s="191">
        <v>319083041</v>
      </c>
      <c r="F3811" s="191">
        <v>319083041</v>
      </c>
    </row>
    <row r="3812" spans="3:6">
      <c r="C3812" s="212" t="s">
        <v>1387</v>
      </c>
      <c r="D3812" s="191">
        <v>6437925</v>
      </c>
      <c r="E3812" s="191">
        <v>4033184.53</v>
      </c>
      <c r="F3812" s="191">
        <v>0</v>
      </c>
    </row>
    <row r="3813" spans="3:6">
      <c r="C3813" s="213" t="s">
        <v>1388</v>
      </c>
      <c r="D3813" s="191">
        <v>6437925</v>
      </c>
      <c r="E3813" s="191">
        <v>4033184.53</v>
      </c>
      <c r="F3813" s="191">
        <v>0</v>
      </c>
    </row>
    <row r="3814" spans="3:6">
      <c r="C3814" s="212" t="s">
        <v>3826</v>
      </c>
      <c r="D3814" s="191">
        <v>10833015</v>
      </c>
      <c r="E3814" s="191">
        <v>6958194.5499999998</v>
      </c>
      <c r="F3814" s="191">
        <v>0</v>
      </c>
    </row>
    <row r="3815" spans="3:6">
      <c r="C3815" s="213" t="s">
        <v>1389</v>
      </c>
      <c r="D3815" s="191">
        <v>10833015</v>
      </c>
      <c r="E3815" s="191">
        <v>6958194.5499999998</v>
      </c>
      <c r="F3815" s="191">
        <v>0</v>
      </c>
    </row>
    <row r="3816" spans="3:6">
      <c r="C3816" s="212" t="s">
        <v>3825</v>
      </c>
      <c r="D3816" s="191">
        <v>0</v>
      </c>
      <c r="E3816" s="191">
        <v>2233000</v>
      </c>
      <c r="F3816" s="191">
        <v>0</v>
      </c>
    </row>
    <row r="3817" spans="3:6">
      <c r="C3817" s="213" t="s">
        <v>3196</v>
      </c>
      <c r="D3817" s="191">
        <v>0</v>
      </c>
      <c r="E3817" s="191">
        <v>2233000</v>
      </c>
      <c r="F3817" s="191">
        <v>0</v>
      </c>
    </row>
    <row r="3818" spans="3:6">
      <c r="C3818" s="212" t="s">
        <v>3824</v>
      </c>
      <c r="D3818" s="191">
        <v>0</v>
      </c>
      <c r="E3818" s="191">
        <v>21588162.75</v>
      </c>
      <c r="F3818" s="191">
        <v>21588162.739999998</v>
      </c>
    </row>
    <row r="3819" spans="3:6">
      <c r="C3819" s="213" t="s">
        <v>3617</v>
      </c>
      <c r="D3819" s="191">
        <v>0</v>
      </c>
      <c r="E3819" s="191">
        <v>21588162.75</v>
      </c>
      <c r="F3819" s="191">
        <v>21588162.739999998</v>
      </c>
    </row>
    <row r="3820" spans="3:6">
      <c r="C3820" s="212" t="s">
        <v>583</v>
      </c>
      <c r="D3820" s="191">
        <v>18241063</v>
      </c>
      <c r="E3820" s="191">
        <v>59565839.219999999</v>
      </c>
      <c r="F3820" s="191">
        <v>40109896.899999999</v>
      </c>
    </row>
    <row r="3821" spans="3:6">
      <c r="C3821" s="213" t="s">
        <v>932</v>
      </c>
      <c r="D3821" s="191">
        <v>18241063</v>
      </c>
      <c r="E3821" s="191">
        <v>59565839.219999999</v>
      </c>
      <c r="F3821" s="191">
        <v>40109896.899999999</v>
      </c>
    </row>
    <row r="3822" spans="3:6">
      <c r="C3822" s="212" t="s">
        <v>3823</v>
      </c>
      <c r="D3822" s="191">
        <v>6437925</v>
      </c>
      <c r="E3822" s="191">
        <v>4623703.53</v>
      </c>
      <c r="F3822" s="191">
        <v>2845365.73</v>
      </c>
    </row>
    <row r="3823" spans="3:6">
      <c r="C3823" s="213" t="s">
        <v>1390</v>
      </c>
      <c r="D3823" s="191">
        <v>6437925</v>
      </c>
      <c r="E3823" s="191">
        <v>4623703.53</v>
      </c>
      <c r="F3823" s="191">
        <v>2845365.73</v>
      </c>
    </row>
    <row r="3824" spans="3:6">
      <c r="C3824" s="212" t="s">
        <v>4291</v>
      </c>
      <c r="D3824" s="191">
        <v>11418688</v>
      </c>
      <c r="E3824" s="191">
        <v>11418688</v>
      </c>
      <c r="F3824" s="191">
        <v>9406956.0199999996</v>
      </c>
    </row>
    <row r="3825" spans="3:6">
      <c r="C3825" s="213" t="s">
        <v>4204</v>
      </c>
      <c r="D3825" s="191">
        <v>11418688</v>
      </c>
      <c r="E3825" s="191">
        <v>11418688</v>
      </c>
      <c r="F3825" s="191">
        <v>9406956.0199999996</v>
      </c>
    </row>
    <row r="3826" spans="3:6">
      <c r="C3826" s="212" t="s">
        <v>4232</v>
      </c>
      <c r="D3826" s="191">
        <v>0</v>
      </c>
      <c r="E3826" s="191">
        <v>37000000</v>
      </c>
      <c r="F3826" s="191">
        <v>37000000</v>
      </c>
    </row>
    <row r="3827" spans="3:6">
      <c r="C3827" s="213" t="s">
        <v>4231</v>
      </c>
      <c r="D3827" s="191">
        <v>0</v>
      </c>
      <c r="E3827" s="191">
        <v>15000000</v>
      </c>
      <c r="F3827" s="191">
        <v>15000000</v>
      </c>
    </row>
    <row r="3828" spans="3:6">
      <c r="C3828" s="213" t="s">
        <v>4230</v>
      </c>
      <c r="D3828" s="191">
        <v>0</v>
      </c>
      <c r="E3828" s="191">
        <v>22000000</v>
      </c>
      <c r="F3828" s="191">
        <v>22000000</v>
      </c>
    </row>
    <row r="3829" spans="3:6">
      <c r="C3829" s="212" t="s">
        <v>2733</v>
      </c>
      <c r="D3829" s="191">
        <v>22462683</v>
      </c>
      <c r="E3829" s="191">
        <v>4800264.66</v>
      </c>
      <c r="F3829" s="191">
        <v>4800263.91</v>
      </c>
    </row>
    <row r="3830" spans="3:6">
      <c r="C3830" s="213" t="s">
        <v>981</v>
      </c>
      <c r="D3830" s="191">
        <v>22462683</v>
      </c>
      <c r="E3830" s="191">
        <v>4800264.66</v>
      </c>
      <c r="F3830" s="191">
        <v>4800263.91</v>
      </c>
    </row>
    <row r="3831" spans="3:6">
      <c r="C3831" s="212" t="s">
        <v>1391</v>
      </c>
      <c r="D3831" s="191">
        <v>6437925</v>
      </c>
      <c r="E3831" s="191">
        <v>4033184.53</v>
      </c>
      <c r="F3831" s="191">
        <v>0</v>
      </c>
    </row>
    <row r="3832" spans="3:6">
      <c r="C3832" s="213" t="s">
        <v>1392</v>
      </c>
      <c r="D3832" s="191">
        <v>6437925</v>
      </c>
      <c r="E3832" s="191">
        <v>4033184.53</v>
      </c>
      <c r="F3832" s="191">
        <v>0</v>
      </c>
    </row>
    <row r="3833" spans="3:6">
      <c r="C3833" s="212" t="s">
        <v>3822</v>
      </c>
      <c r="D3833" s="191">
        <v>0</v>
      </c>
      <c r="E3833" s="191">
        <v>3120000</v>
      </c>
      <c r="F3833" s="191">
        <v>0</v>
      </c>
    </row>
    <row r="3834" spans="3:6">
      <c r="C3834" s="213" t="s">
        <v>3195</v>
      </c>
      <c r="D3834" s="191">
        <v>0</v>
      </c>
      <c r="E3834" s="191">
        <v>3120000</v>
      </c>
      <c r="F3834" s="191">
        <v>0</v>
      </c>
    </row>
    <row r="3835" spans="3:6">
      <c r="C3835" s="212" t="s">
        <v>3821</v>
      </c>
      <c r="D3835" s="191">
        <v>0</v>
      </c>
      <c r="E3835" s="191">
        <v>19273788.260000002</v>
      </c>
      <c r="F3835" s="191">
        <v>2246857.92</v>
      </c>
    </row>
    <row r="3836" spans="3:6">
      <c r="C3836" s="213" t="s">
        <v>3725</v>
      </c>
      <c r="D3836" s="191">
        <v>0</v>
      </c>
      <c r="E3836" s="191">
        <v>19273788.260000002</v>
      </c>
      <c r="F3836" s="191">
        <v>2246857.92</v>
      </c>
    </row>
    <row r="3837" spans="3:6">
      <c r="C3837" s="212" t="s">
        <v>2734</v>
      </c>
      <c r="D3837" s="191">
        <v>4510977</v>
      </c>
      <c r="E3837" s="191">
        <v>0.93</v>
      </c>
      <c r="F3837" s="191">
        <v>0</v>
      </c>
    </row>
    <row r="3838" spans="3:6">
      <c r="C3838" s="213" t="s">
        <v>1393</v>
      </c>
      <c r="D3838" s="191">
        <v>4510977</v>
      </c>
      <c r="E3838" s="191">
        <v>0.93</v>
      </c>
      <c r="F3838" s="191">
        <v>0</v>
      </c>
    </row>
    <row r="3839" spans="3:6">
      <c r="C3839" s="212" t="s">
        <v>3820</v>
      </c>
      <c r="D3839" s="191">
        <v>0</v>
      </c>
      <c r="E3839" s="191">
        <v>1000000</v>
      </c>
      <c r="F3839" s="191">
        <v>0</v>
      </c>
    </row>
    <row r="3840" spans="3:6">
      <c r="C3840" s="213" t="s">
        <v>3194</v>
      </c>
      <c r="D3840" s="191">
        <v>0</v>
      </c>
      <c r="E3840" s="191">
        <v>1000000</v>
      </c>
      <c r="F3840" s="191">
        <v>0</v>
      </c>
    </row>
    <row r="3841" spans="3:6">
      <c r="C3841" s="212" t="s">
        <v>3819</v>
      </c>
      <c r="D3841" s="191">
        <v>0</v>
      </c>
      <c r="E3841" s="191">
        <v>75713095</v>
      </c>
      <c r="F3841" s="191">
        <v>70660048.390000001</v>
      </c>
    </row>
    <row r="3842" spans="3:6">
      <c r="C3842" s="213" t="s">
        <v>3818</v>
      </c>
      <c r="D3842" s="191">
        <v>0</v>
      </c>
      <c r="E3842" s="191">
        <v>75713095</v>
      </c>
      <c r="F3842" s="191">
        <v>70660048.390000001</v>
      </c>
    </row>
    <row r="3843" spans="3:6">
      <c r="C3843" s="212" t="s">
        <v>1394</v>
      </c>
      <c r="D3843" s="191">
        <v>4510977</v>
      </c>
      <c r="E3843" s="191">
        <v>3860003.18</v>
      </c>
      <c r="F3843" s="191">
        <v>3860002.52</v>
      </c>
    </row>
    <row r="3844" spans="3:6">
      <c r="C3844" s="213" t="s">
        <v>1395</v>
      </c>
      <c r="D3844" s="191">
        <v>4510977</v>
      </c>
      <c r="E3844" s="191">
        <v>3860003.18</v>
      </c>
      <c r="F3844" s="191">
        <v>3860002.52</v>
      </c>
    </row>
    <row r="3845" spans="3:6">
      <c r="C3845" s="212" t="s">
        <v>4229</v>
      </c>
      <c r="D3845" s="191">
        <v>0</v>
      </c>
      <c r="E3845" s="191">
        <v>85100000</v>
      </c>
      <c r="F3845" s="191">
        <v>85100000</v>
      </c>
    </row>
    <row r="3846" spans="3:6">
      <c r="C3846" s="213" t="s">
        <v>4228</v>
      </c>
      <c r="D3846" s="191">
        <v>0</v>
      </c>
      <c r="E3846" s="191">
        <v>85100000</v>
      </c>
      <c r="F3846" s="191">
        <v>85100000</v>
      </c>
    </row>
    <row r="3847" spans="3:6">
      <c r="C3847" s="212" t="s">
        <v>1396</v>
      </c>
      <c r="D3847" s="191">
        <v>6437925</v>
      </c>
      <c r="E3847" s="191">
        <v>5265241.4800000004</v>
      </c>
      <c r="F3847" s="191">
        <v>3208669.06</v>
      </c>
    </row>
    <row r="3848" spans="3:6">
      <c r="C3848" s="213" t="s">
        <v>1397</v>
      </c>
      <c r="D3848" s="191">
        <v>6437925</v>
      </c>
      <c r="E3848" s="191">
        <v>5265241.4800000004</v>
      </c>
      <c r="F3848" s="191">
        <v>3208669.06</v>
      </c>
    </row>
    <row r="3849" spans="3:6">
      <c r="C3849" s="212" t="s">
        <v>3817</v>
      </c>
      <c r="D3849" s="191">
        <v>6437925</v>
      </c>
      <c r="E3849" s="191">
        <v>4132578.78</v>
      </c>
      <c r="F3849" s="191">
        <v>3132578.55</v>
      </c>
    </row>
    <row r="3850" spans="3:6">
      <c r="C3850" s="213" t="s">
        <v>1398</v>
      </c>
      <c r="D3850" s="191">
        <v>6437925</v>
      </c>
      <c r="E3850" s="191">
        <v>4132578.78</v>
      </c>
      <c r="F3850" s="191">
        <v>3132578.55</v>
      </c>
    </row>
    <row r="3851" spans="3:6">
      <c r="C3851" s="212" t="s">
        <v>584</v>
      </c>
      <c r="D3851" s="191">
        <v>92618441</v>
      </c>
      <c r="E3851" s="191">
        <v>0</v>
      </c>
      <c r="F3851" s="191">
        <v>0</v>
      </c>
    </row>
    <row r="3852" spans="3:6">
      <c r="C3852" s="213" t="s">
        <v>933</v>
      </c>
      <c r="D3852" s="191">
        <v>92618441</v>
      </c>
      <c r="E3852" s="191">
        <v>0</v>
      </c>
      <c r="F3852" s="191">
        <v>0</v>
      </c>
    </row>
    <row r="3853" spans="3:6">
      <c r="C3853" s="212" t="s">
        <v>3816</v>
      </c>
      <c r="D3853" s="191">
        <v>6437925</v>
      </c>
      <c r="E3853" s="191">
        <v>0.78</v>
      </c>
      <c r="F3853" s="191">
        <v>0</v>
      </c>
    </row>
    <row r="3854" spans="3:6">
      <c r="C3854" s="213" t="s">
        <v>1399</v>
      </c>
      <c r="D3854" s="191">
        <v>6437925</v>
      </c>
      <c r="E3854" s="191">
        <v>0.78</v>
      </c>
      <c r="F3854" s="191">
        <v>0</v>
      </c>
    </row>
    <row r="3855" spans="3:6">
      <c r="C3855" s="212" t="s">
        <v>1037</v>
      </c>
      <c r="D3855" s="191">
        <v>17110090</v>
      </c>
      <c r="E3855" s="191">
        <v>275000001</v>
      </c>
      <c r="F3855" s="191">
        <v>275000000</v>
      </c>
    </row>
    <row r="3856" spans="3:6">
      <c r="C3856" s="213" t="s">
        <v>1038</v>
      </c>
      <c r="D3856" s="191">
        <v>17110090</v>
      </c>
      <c r="E3856" s="191">
        <v>275000001</v>
      </c>
      <c r="F3856" s="191">
        <v>275000000</v>
      </c>
    </row>
    <row r="3857" spans="3:6">
      <c r="C3857" s="212" t="s">
        <v>3815</v>
      </c>
      <c r="D3857" s="191">
        <v>0</v>
      </c>
      <c r="E3857" s="191">
        <v>186562630</v>
      </c>
      <c r="F3857" s="191">
        <v>186062626.22999999</v>
      </c>
    </row>
    <row r="3858" spans="3:6">
      <c r="C3858" s="213" t="s">
        <v>3746</v>
      </c>
      <c r="D3858" s="191">
        <v>0</v>
      </c>
      <c r="E3858" s="191">
        <v>186562630</v>
      </c>
      <c r="F3858" s="191">
        <v>186062626.22999999</v>
      </c>
    </row>
    <row r="3859" spans="3:6">
      <c r="C3859" s="212" t="s">
        <v>1400</v>
      </c>
      <c r="D3859" s="191">
        <v>6437925</v>
      </c>
      <c r="E3859" s="191">
        <v>0</v>
      </c>
      <c r="F3859" s="191">
        <v>0</v>
      </c>
    </row>
    <row r="3860" spans="3:6">
      <c r="C3860" s="213" t="s">
        <v>1401</v>
      </c>
      <c r="D3860" s="191">
        <v>6437925</v>
      </c>
      <c r="E3860" s="191">
        <v>0</v>
      </c>
      <c r="F3860" s="191">
        <v>0</v>
      </c>
    </row>
    <row r="3861" spans="3:6">
      <c r="C3861" s="212" t="s">
        <v>4227</v>
      </c>
      <c r="D3861" s="191">
        <v>0</v>
      </c>
      <c r="E3861" s="191">
        <v>49110000</v>
      </c>
      <c r="F3861" s="191">
        <v>0</v>
      </c>
    </row>
    <row r="3862" spans="3:6">
      <c r="C3862" s="213" t="s">
        <v>4226</v>
      </c>
      <c r="D3862" s="191">
        <v>0</v>
      </c>
      <c r="E3862" s="191">
        <v>49110000</v>
      </c>
      <c r="F3862" s="191">
        <v>0</v>
      </c>
    </row>
    <row r="3863" spans="3:6">
      <c r="C3863" s="212" t="s">
        <v>3814</v>
      </c>
      <c r="D3863" s="191">
        <v>0</v>
      </c>
      <c r="E3863" s="191">
        <v>4307931.34</v>
      </c>
      <c r="F3863" s="191">
        <v>0</v>
      </c>
    </row>
    <row r="3864" spans="3:6">
      <c r="C3864" s="213" t="s">
        <v>3193</v>
      </c>
      <c r="D3864" s="191">
        <v>0</v>
      </c>
      <c r="E3864" s="191">
        <v>4307931.34</v>
      </c>
      <c r="F3864" s="191">
        <v>0</v>
      </c>
    </row>
    <row r="3865" spans="3:6">
      <c r="C3865" s="212" t="s">
        <v>2735</v>
      </c>
      <c r="D3865" s="191">
        <v>4684890</v>
      </c>
      <c r="E3865" s="191">
        <v>2918587.22</v>
      </c>
      <c r="F3865" s="191">
        <v>2557467.42</v>
      </c>
    </row>
    <row r="3866" spans="3:6">
      <c r="C3866" s="213" t="s">
        <v>2393</v>
      </c>
      <c r="D3866" s="191">
        <v>4684890</v>
      </c>
      <c r="E3866" s="191">
        <v>2918587.22</v>
      </c>
      <c r="F3866" s="191">
        <v>2557467.42</v>
      </c>
    </row>
    <row r="3867" spans="3:6">
      <c r="C3867" s="212" t="s">
        <v>3813</v>
      </c>
      <c r="D3867" s="191">
        <v>0</v>
      </c>
      <c r="E3867" s="191">
        <v>1001153.63</v>
      </c>
      <c r="F3867" s="191">
        <v>1001153.13</v>
      </c>
    </row>
    <row r="3868" spans="3:6">
      <c r="C3868" s="213" t="s">
        <v>3243</v>
      </c>
      <c r="D3868" s="191">
        <v>0</v>
      </c>
      <c r="E3868" s="191">
        <v>1001153.63</v>
      </c>
      <c r="F3868" s="191">
        <v>1001153.13</v>
      </c>
    </row>
    <row r="3869" spans="3:6">
      <c r="C3869" s="212" t="s">
        <v>3812</v>
      </c>
      <c r="D3869" s="191">
        <v>11006928</v>
      </c>
      <c r="E3869" s="191">
        <v>8551245.8599999994</v>
      </c>
      <c r="F3869" s="191">
        <v>7332377.7199999997</v>
      </c>
    </row>
    <row r="3870" spans="3:6">
      <c r="C3870" s="213" t="s">
        <v>2394</v>
      </c>
      <c r="D3870" s="191">
        <v>11006928</v>
      </c>
      <c r="E3870" s="191">
        <v>8551245.8599999994</v>
      </c>
      <c r="F3870" s="191">
        <v>7332377.7199999997</v>
      </c>
    </row>
    <row r="3871" spans="3:6">
      <c r="C3871" s="212" t="s">
        <v>585</v>
      </c>
      <c r="D3871" s="191">
        <v>199706213</v>
      </c>
      <c r="E3871" s="191">
        <v>881261372</v>
      </c>
      <c r="F3871" s="191">
        <v>881261372</v>
      </c>
    </row>
    <row r="3872" spans="3:6">
      <c r="C3872" s="213" t="s">
        <v>934</v>
      </c>
      <c r="D3872" s="191">
        <v>199706213</v>
      </c>
      <c r="E3872" s="191">
        <v>881261372</v>
      </c>
      <c r="F3872" s="191">
        <v>881261372</v>
      </c>
    </row>
    <row r="3873" spans="3:6">
      <c r="C3873" s="212" t="s">
        <v>3811</v>
      </c>
      <c r="D3873" s="191">
        <v>74857109</v>
      </c>
      <c r="E3873" s="191">
        <v>2679144</v>
      </c>
      <c r="F3873" s="191">
        <v>2679144</v>
      </c>
    </row>
    <row r="3874" spans="3:6">
      <c r="C3874" s="213" t="s">
        <v>3059</v>
      </c>
      <c r="D3874" s="191">
        <v>74857109</v>
      </c>
      <c r="E3874" s="191">
        <v>2679144</v>
      </c>
      <c r="F3874" s="191">
        <v>2679144</v>
      </c>
    </row>
    <row r="3875" spans="3:6">
      <c r="C3875" s="212" t="s">
        <v>2395</v>
      </c>
      <c r="D3875" s="191">
        <v>11006928</v>
      </c>
      <c r="E3875" s="191">
        <v>7510185.8600000003</v>
      </c>
      <c r="F3875" s="191">
        <v>6499527.71</v>
      </c>
    </row>
    <row r="3876" spans="3:6">
      <c r="C3876" s="213" t="s">
        <v>2396</v>
      </c>
      <c r="D3876" s="191">
        <v>11006928</v>
      </c>
      <c r="E3876" s="191">
        <v>7510185.8600000003</v>
      </c>
      <c r="F3876" s="191">
        <v>6499527.71</v>
      </c>
    </row>
    <row r="3877" spans="3:6">
      <c r="C3877" s="212" t="s">
        <v>2397</v>
      </c>
      <c r="D3877" s="191">
        <v>11006928</v>
      </c>
      <c r="E3877" s="191">
        <v>8551245.8599999994</v>
      </c>
      <c r="F3877" s="191">
        <v>7332377.7199999997</v>
      </c>
    </row>
    <row r="3878" spans="3:6">
      <c r="C3878" s="213" t="s">
        <v>2398</v>
      </c>
      <c r="D3878" s="191">
        <v>11006928</v>
      </c>
      <c r="E3878" s="191">
        <v>8551245.8599999994</v>
      </c>
      <c r="F3878" s="191">
        <v>7332377.7199999997</v>
      </c>
    </row>
    <row r="3879" spans="3:6">
      <c r="C3879" s="212" t="s">
        <v>2399</v>
      </c>
      <c r="D3879" s="191">
        <v>11006928</v>
      </c>
      <c r="E3879" s="191">
        <v>3698133</v>
      </c>
      <c r="F3879" s="191">
        <v>2416049.58</v>
      </c>
    </row>
    <row r="3880" spans="3:6">
      <c r="C3880" s="213" t="s">
        <v>2400</v>
      </c>
      <c r="D3880" s="191">
        <v>11006928</v>
      </c>
      <c r="E3880" s="191">
        <v>3698133</v>
      </c>
      <c r="F3880" s="191">
        <v>2416049.58</v>
      </c>
    </row>
    <row r="3881" spans="3:6">
      <c r="C3881" s="212" t="s">
        <v>2401</v>
      </c>
      <c r="D3881" s="191">
        <v>4684890</v>
      </c>
      <c r="E3881" s="191">
        <v>2597249</v>
      </c>
      <c r="F3881" s="191">
        <v>1098624.25</v>
      </c>
    </row>
    <row r="3882" spans="3:6">
      <c r="C3882" s="213" t="s">
        <v>2402</v>
      </c>
      <c r="D3882" s="191">
        <v>4684890</v>
      </c>
      <c r="E3882" s="191">
        <v>2597249</v>
      </c>
      <c r="F3882" s="191">
        <v>1098624.25</v>
      </c>
    </row>
    <row r="3883" spans="3:6">
      <c r="C3883" s="212" t="s">
        <v>2403</v>
      </c>
      <c r="D3883" s="191">
        <v>6611838</v>
      </c>
      <c r="E3883" s="191">
        <v>4133929</v>
      </c>
      <c r="F3883" s="191">
        <v>1566964.28</v>
      </c>
    </row>
    <row r="3884" spans="3:6">
      <c r="C3884" s="213" t="s">
        <v>2404</v>
      </c>
      <c r="D3884" s="191">
        <v>6611838</v>
      </c>
      <c r="E3884" s="191">
        <v>4133929</v>
      </c>
      <c r="F3884" s="191">
        <v>1566964.28</v>
      </c>
    </row>
    <row r="3885" spans="3:6">
      <c r="C3885" s="212" t="s">
        <v>2405</v>
      </c>
      <c r="D3885" s="191">
        <v>11006928</v>
      </c>
      <c r="E3885" s="191">
        <v>2414050</v>
      </c>
      <c r="F3885" s="191">
        <v>2414049.5699999998</v>
      </c>
    </row>
    <row r="3886" spans="3:6">
      <c r="C3886" s="213" t="s">
        <v>2406</v>
      </c>
      <c r="D3886" s="191">
        <v>11006928</v>
      </c>
      <c r="E3886" s="191">
        <v>2414050</v>
      </c>
      <c r="F3886" s="191">
        <v>2414049.5699999998</v>
      </c>
    </row>
    <row r="3887" spans="3:6">
      <c r="C3887" s="212" t="s">
        <v>2407</v>
      </c>
      <c r="D3887" s="191">
        <v>6611838</v>
      </c>
      <c r="E3887" s="191">
        <v>3500000</v>
      </c>
      <c r="F3887" s="191">
        <v>2149940.35</v>
      </c>
    </row>
    <row r="3888" spans="3:6">
      <c r="C3888" s="213" t="s">
        <v>2408</v>
      </c>
      <c r="D3888" s="191">
        <v>6611838</v>
      </c>
      <c r="E3888" s="191">
        <v>3500000</v>
      </c>
      <c r="F3888" s="191">
        <v>2149940.35</v>
      </c>
    </row>
    <row r="3889" spans="3:6">
      <c r="C3889" s="212" t="s">
        <v>4225</v>
      </c>
      <c r="D3889" s="191">
        <v>0</v>
      </c>
      <c r="E3889" s="191">
        <v>8423660</v>
      </c>
      <c r="F3889" s="191">
        <v>8423660</v>
      </c>
    </row>
    <row r="3890" spans="3:6">
      <c r="C3890" s="213" t="s">
        <v>4224</v>
      </c>
      <c r="D3890" s="191">
        <v>0</v>
      </c>
      <c r="E3890" s="191">
        <v>8423660</v>
      </c>
      <c r="F3890" s="191">
        <v>8423660</v>
      </c>
    </row>
    <row r="3891" spans="3:6">
      <c r="C3891" s="212" t="s">
        <v>586</v>
      </c>
      <c r="D3891" s="191">
        <v>35387959</v>
      </c>
      <c r="E3891" s="191">
        <v>54101374.920000002</v>
      </c>
      <c r="F3891" s="191">
        <v>38423428.649999999</v>
      </c>
    </row>
    <row r="3892" spans="3:6">
      <c r="C3892" s="213" t="s">
        <v>935</v>
      </c>
      <c r="D3892" s="191">
        <v>24381031</v>
      </c>
      <c r="E3892" s="191">
        <v>49018446.920000002</v>
      </c>
      <c r="F3892" s="191">
        <v>34740553.399999999</v>
      </c>
    </row>
    <row r="3893" spans="3:6">
      <c r="C3893" s="213" t="s">
        <v>2409</v>
      </c>
      <c r="D3893" s="191">
        <v>11006928</v>
      </c>
      <c r="E3893" s="191">
        <v>5082928</v>
      </c>
      <c r="F3893" s="191">
        <v>3682875.25</v>
      </c>
    </row>
    <row r="3894" spans="3:6">
      <c r="C3894" s="212" t="s">
        <v>3810</v>
      </c>
      <c r="D3894" s="191">
        <v>11006928</v>
      </c>
      <c r="E3894" s="191">
        <v>1</v>
      </c>
      <c r="F3894" s="191">
        <v>0</v>
      </c>
    </row>
    <row r="3895" spans="3:6">
      <c r="C3895" s="213" t="s">
        <v>2410</v>
      </c>
      <c r="D3895" s="191">
        <v>11006928</v>
      </c>
      <c r="E3895" s="191">
        <v>1</v>
      </c>
      <c r="F3895" s="191">
        <v>0</v>
      </c>
    </row>
    <row r="3896" spans="3:6">
      <c r="C3896" s="212" t="s">
        <v>1035</v>
      </c>
      <c r="D3896" s="191">
        <v>13190276</v>
      </c>
      <c r="E3896" s="191">
        <v>24923210</v>
      </c>
      <c r="F3896" s="191">
        <v>24923208.699999999</v>
      </c>
    </row>
    <row r="3897" spans="3:6">
      <c r="C3897" s="213" t="s">
        <v>1036</v>
      </c>
      <c r="D3897" s="191">
        <v>13190276</v>
      </c>
      <c r="E3897" s="191">
        <v>24923210</v>
      </c>
      <c r="F3897" s="191">
        <v>24923208.699999999</v>
      </c>
    </row>
    <row r="3898" spans="3:6">
      <c r="C3898" s="212" t="s">
        <v>2411</v>
      </c>
      <c r="D3898" s="191">
        <v>11006928</v>
      </c>
      <c r="E3898" s="191">
        <v>1</v>
      </c>
      <c r="F3898" s="191">
        <v>0</v>
      </c>
    </row>
    <row r="3899" spans="3:6">
      <c r="C3899" s="213" t="s">
        <v>2412</v>
      </c>
      <c r="D3899" s="191">
        <v>11006928</v>
      </c>
      <c r="E3899" s="191">
        <v>1</v>
      </c>
      <c r="F3899" s="191">
        <v>0</v>
      </c>
    </row>
    <row r="3900" spans="3:6">
      <c r="C3900" s="212" t="s">
        <v>3809</v>
      </c>
      <c r="D3900" s="191">
        <v>0</v>
      </c>
      <c r="E3900" s="191">
        <v>1900000</v>
      </c>
      <c r="F3900" s="191">
        <v>0</v>
      </c>
    </row>
    <row r="3901" spans="3:6">
      <c r="C3901" s="213" t="s">
        <v>3647</v>
      </c>
      <c r="D3901" s="191">
        <v>0</v>
      </c>
      <c r="E3901" s="191">
        <v>1900000</v>
      </c>
      <c r="F3901" s="191">
        <v>0</v>
      </c>
    </row>
    <row r="3902" spans="3:6">
      <c r="C3902" s="212" t="s">
        <v>587</v>
      </c>
      <c r="D3902" s="191">
        <v>79143372</v>
      </c>
      <c r="E3902" s="191">
        <v>188786001.22</v>
      </c>
      <c r="F3902" s="191">
        <v>154920271.09</v>
      </c>
    </row>
    <row r="3903" spans="3:6">
      <c r="C3903" s="213" t="s">
        <v>936</v>
      </c>
      <c r="D3903" s="191">
        <v>74458482</v>
      </c>
      <c r="E3903" s="191">
        <v>186595111.22</v>
      </c>
      <c r="F3903" s="191">
        <v>153245199.52000001</v>
      </c>
    </row>
    <row r="3904" spans="3:6">
      <c r="C3904" s="213" t="s">
        <v>2413</v>
      </c>
      <c r="D3904" s="191">
        <v>4684890</v>
      </c>
      <c r="E3904" s="191">
        <v>2190890</v>
      </c>
      <c r="F3904" s="191">
        <v>1675071.57</v>
      </c>
    </row>
    <row r="3905" spans="3:6">
      <c r="C3905" s="212" t="s">
        <v>2736</v>
      </c>
      <c r="D3905" s="191">
        <v>11006928</v>
      </c>
      <c r="E3905" s="191">
        <v>5624171</v>
      </c>
      <c r="F3905" s="191">
        <v>5624170.1799999997</v>
      </c>
    </row>
    <row r="3906" spans="3:6">
      <c r="C3906" s="213" t="s">
        <v>2414</v>
      </c>
      <c r="D3906" s="191">
        <v>11006928</v>
      </c>
      <c r="E3906" s="191">
        <v>5624171</v>
      </c>
      <c r="F3906" s="191">
        <v>5624170.1799999997</v>
      </c>
    </row>
    <row r="3907" spans="3:6">
      <c r="C3907" s="212" t="s">
        <v>3808</v>
      </c>
      <c r="D3907" s="191">
        <v>0</v>
      </c>
      <c r="E3907" s="191">
        <v>4500000</v>
      </c>
      <c r="F3907" s="191">
        <v>0</v>
      </c>
    </row>
    <row r="3908" spans="3:6">
      <c r="C3908" s="213" t="s">
        <v>3646</v>
      </c>
      <c r="D3908" s="191">
        <v>0</v>
      </c>
      <c r="E3908" s="191">
        <v>4500000</v>
      </c>
      <c r="F3908" s="191">
        <v>0</v>
      </c>
    </row>
    <row r="3909" spans="3:6">
      <c r="C3909" s="212" t="s">
        <v>2415</v>
      </c>
      <c r="D3909" s="191">
        <v>4684890</v>
      </c>
      <c r="E3909" s="191">
        <v>2114890</v>
      </c>
      <c r="F3909" s="191">
        <v>0</v>
      </c>
    </row>
    <row r="3910" spans="3:6">
      <c r="C3910" s="213" t="s">
        <v>2416</v>
      </c>
      <c r="D3910" s="191">
        <v>4684890</v>
      </c>
      <c r="E3910" s="191">
        <v>2114890</v>
      </c>
      <c r="F3910" s="191">
        <v>0</v>
      </c>
    </row>
    <row r="3911" spans="3:6">
      <c r="C3911" s="212" t="s">
        <v>2417</v>
      </c>
      <c r="D3911" s="191">
        <v>11006928</v>
      </c>
      <c r="E3911" s="191">
        <v>0</v>
      </c>
      <c r="F3911" s="191">
        <v>0</v>
      </c>
    </row>
    <row r="3912" spans="3:6">
      <c r="C3912" s="213" t="s">
        <v>2418</v>
      </c>
      <c r="D3912" s="191">
        <v>11006928</v>
      </c>
      <c r="E3912" s="191">
        <v>0</v>
      </c>
      <c r="F3912" s="191">
        <v>0</v>
      </c>
    </row>
    <row r="3913" spans="3:6">
      <c r="C3913" s="212" t="s">
        <v>3807</v>
      </c>
      <c r="D3913" s="191">
        <v>11006928</v>
      </c>
      <c r="E3913" s="191">
        <v>1</v>
      </c>
      <c r="F3913" s="191">
        <v>0</v>
      </c>
    </row>
    <row r="3914" spans="3:6">
      <c r="C3914" s="213" t="s">
        <v>2419</v>
      </c>
      <c r="D3914" s="191">
        <v>11006928</v>
      </c>
      <c r="E3914" s="191">
        <v>1</v>
      </c>
      <c r="F3914" s="191">
        <v>0</v>
      </c>
    </row>
    <row r="3915" spans="3:6">
      <c r="C3915" s="212" t="s">
        <v>982</v>
      </c>
      <c r="D3915" s="191">
        <v>11213</v>
      </c>
      <c r="E3915" s="191">
        <v>11213</v>
      </c>
      <c r="F3915" s="191">
        <v>0</v>
      </c>
    </row>
    <row r="3916" spans="3:6">
      <c r="C3916" s="213" t="s">
        <v>983</v>
      </c>
      <c r="D3916" s="191">
        <v>11213</v>
      </c>
      <c r="E3916" s="191">
        <v>11213</v>
      </c>
      <c r="F3916" s="191">
        <v>0</v>
      </c>
    </row>
    <row r="3917" spans="3:6">
      <c r="C3917" s="212" t="s">
        <v>3806</v>
      </c>
      <c r="D3917" s="191">
        <v>11006928</v>
      </c>
      <c r="E3917" s="191">
        <v>0</v>
      </c>
      <c r="F3917" s="191">
        <v>0</v>
      </c>
    </row>
    <row r="3918" spans="3:6">
      <c r="C3918" s="213" t="s">
        <v>2420</v>
      </c>
      <c r="D3918" s="191">
        <v>11006928</v>
      </c>
      <c r="E3918" s="191">
        <v>0</v>
      </c>
      <c r="F3918" s="191">
        <v>0</v>
      </c>
    </row>
    <row r="3919" spans="3:6">
      <c r="C3919" s="212" t="s">
        <v>588</v>
      </c>
      <c r="D3919" s="191">
        <v>116733064</v>
      </c>
      <c r="E3919" s="191">
        <v>133472291.25999999</v>
      </c>
      <c r="F3919" s="191">
        <v>84860789.00999999</v>
      </c>
    </row>
    <row r="3920" spans="3:6">
      <c r="C3920" s="213" t="s">
        <v>937</v>
      </c>
      <c r="D3920" s="191">
        <v>116733064</v>
      </c>
      <c r="E3920" s="191">
        <v>133472291.25999999</v>
      </c>
      <c r="F3920" s="191">
        <v>84860789.00999999</v>
      </c>
    </row>
    <row r="3921" spans="3:6">
      <c r="C3921" s="212" t="s">
        <v>3805</v>
      </c>
      <c r="D3921" s="191">
        <v>4684890</v>
      </c>
      <c r="E3921" s="191">
        <v>1054096.71</v>
      </c>
      <c r="F3921" s="191">
        <v>1054096.3400000001</v>
      </c>
    </row>
    <row r="3922" spans="3:6">
      <c r="C3922" s="213" t="s">
        <v>2421</v>
      </c>
      <c r="D3922" s="191">
        <v>4684890</v>
      </c>
      <c r="E3922" s="191">
        <v>1054096.71</v>
      </c>
      <c r="F3922" s="191">
        <v>1054096.3400000001</v>
      </c>
    </row>
    <row r="3923" spans="3:6">
      <c r="C3923" s="212" t="s">
        <v>2807</v>
      </c>
      <c r="D3923" s="191">
        <v>67635236</v>
      </c>
      <c r="E3923" s="191">
        <v>31255011</v>
      </c>
      <c r="F3923" s="191">
        <v>26372421.16</v>
      </c>
    </row>
    <row r="3924" spans="3:6">
      <c r="C3924" s="213" t="s">
        <v>2808</v>
      </c>
      <c r="D3924" s="191">
        <v>67635236</v>
      </c>
      <c r="E3924" s="191">
        <v>31255011</v>
      </c>
      <c r="F3924" s="191">
        <v>26372421.16</v>
      </c>
    </row>
    <row r="3925" spans="3:6">
      <c r="C3925" s="212" t="s">
        <v>4223</v>
      </c>
      <c r="D3925" s="191">
        <v>0</v>
      </c>
      <c r="E3925" s="191">
        <v>34880000</v>
      </c>
      <c r="F3925" s="191">
        <v>34879803.649999999</v>
      </c>
    </row>
    <row r="3926" spans="3:6">
      <c r="C3926" s="213" t="s">
        <v>4222</v>
      </c>
      <c r="D3926" s="191">
        <v>0</v>
      </c>
      <c r="E3926" s="191">
        <v>34880000</v>
      </c>
      <c r="F3926" s="191">
        <v>34879803.649999999</v>
      </c>
    </row>
    <row r="3927" spans="3:6">
      <c r="C3927" s="212" t="s">
        <v>4221</v>
      </c>
      <c r="D3927" s="191">
        <v>0</v>
      </c>
      <c r="E3927" s="191">
        <v>36750000</v>
      </c>
      <c r="F3927" s="191">
        <v>0</v>
      </c>
    </row>
    <row r="3928" spans="3:6">
      <c r="C3928" s="213" t="s">
        <v>4220</v>
      </c>
      <c r="D3928" s="191">
        <v>0</v>
      </c>
      <c r="E3928" s="191">
        <v>36750000</v>
      </c>
      <c r="F3928" s="191">
        <v>0</v>
      </c>
    </row>
    <row r="3929" spans="3:6">
      <c r="C3929" s="212" t="s">
        <v>2422</v>
      </c>
      <c r="D3929" s="191">
        <v>11006928</v>
      </c>
      <c r="E3929" s="191">
        <v>2476558.4900000002</v>
      </c>
      <c r="F3929" s="191">
        <v>2476557.5</v>
      </c>
    </row>
    <row r="3930" spans="3:6">
      <c r="C3930" s="213" t="s">
        <v>2423</v>
      </c>
      <c r="D3930" s="191">
        <v>11006928</v>
      </c>
      <c r="E3930" s="191">
        <v>2476558.4900000002</v>
      </c>
      <c r="F3930" s="191">
        <v>2476557.5</v>
      </c>
    </row>
    <row r="3931" spans="3:6">
      <c r="C3931" s="212" t="s">
        <v>2497</v>
      </c>
      <c r="D3931" s="191">
        <v>6611838</v>
      </c>
      <c r="E3931" s="191">
        <v>1487664.31</v>
      </c>
      <c r="F3931" s="191">
        <v>1487662.46</v>
      </c>
    </row>
    <row r="3932" spans="3:6">
      <c r="C3932" s="213" t="s">
        <v>2498</v>
      </c>
      <c r="D3932" s="191">
        <v>6611838</v>
      </c>
      <c r="E3932" s="191">
        <v>1487664.31</v>
      </c>
      <c r="F3932" s="191">
        <v>1487662.46</v>
      </c>
    </row>
    <row r="3933" spans="3:6">
      <c r="C3933" s="212" t="s">
        <v>3804</v>
      </c>
      <c r="D3933" s="191">
        <v>6611838</v>
      </c>
      <c r="E3933" s="191">
        <v>3611838</v>
      </c>
      <c r="F3933" s="191">
        <v>1487662.47</v>
      </c>
    </row>
    <row r="3934" spans="3:6">
      <c r="C3934" s="213" t="s">
        <v>2499</v>
      </c>
      <c r="D3934" s="191">
        <v>6611838</v>
      </c>
      <c r="E3934" s="191">
        <v>3611838</v>
      </c>
      <c r="F3934" s="191">
        <v>1487662.47</v>
      </c>
    </row>
    <row r="3935" spans="3:6">
      <c r="C3935" s="212" t="s">
        <v>3060</v>
      </c>
      <c r="D3935" s="191">
        <v>12785348</v>
      </c>
      <c r="E3935" s="191">
        <v>100000000</v>
      </c>
      <c r="F3935" s="191">
        <v>100000000</v>
      </c>
    </row>
    <row r="3936" spans="3:6">
      <c r="C3936" s="213" t="s">
        <v>4203</v>
      </c>
      <c r="D3936" s="191">
        <v>12785348</v>
      </c>
      <c r="E3936" s="191">
        <v>100000000</v>
      </c>
      <c r="F3936" s="191">
        <v>100000000</v>
      </c>
    </row>
    <row r="3937" spans="3:6">
      <c r="C3937" s="212" t="s">
        <v>2500</v>
      </c>
      <c r="D3937" s="191">
        <v>11006928</v>
      </c>
      <c r="E3937" s="191">
        <v>2476562</v>
      </c>
      <c r="F3937" s="191">
        <v>2476558.6800000002</v>
      </c>
    </row>
    <row r="3938" spans="3:6">
      <c r="C3938" s="213" t="s">
        <v>2501</v>
      </c>
      <c r="D3938" s="191">
        <v>11006928</v>
      </c>
      <c r="E3938" s="191">
        <v>2476562</v>
      </c>
      <c r="F3938" s="191">
        <v>2476558.6800000002</v>
      </c>
    </row>
    <row r="3939" spans="3:6">
      <c r="C3939" s="212" t="s">
        <v>3803</v>
      </c>
      <c r="D3939" s="191">
        <v>0</v>
      </c>
      <c r="E3939" s="191">
        <v>22993653.329999998</v>
      </c>
      <c r="F3939" s="191">
        <v>22993653.329999998</v>
      </c>
    </row>
    <row r="3940" spans="3:6">
      <c r="C3940" s="213" t="s">
        <v>3645</v>
      </c>
      <c r="D3940" s="191">
        <v>0</v>
      </c>
      <c r="E3940" s="191">
        <v>22993653.329999998</v>
      </c>
      <c r="F3940" s="191">
        <v>22993653.329999998</v>
      </c>
    </row>
    <row r="3941" spans="3:6">
      <c r="C3941" s="212" t="s">
        <v>3802</v>
      </c>
      <c r="D3941" s="191">
        <v>11006928</v>
      </c>
      <c r="E3941" s="191">
        <v>2476559</v>
      </c>
      <c r="F3941" s="191">
        <v>2476558.6800000002</v>
      </c>
    </row>
    <row r="3942" spans="3:6">
      <c r="C3942" s="213" t="s">
        <v>2502</v>
      </c>
      <c r="D3942" s="191">
        <v>11006928</v>
      </c>
      <c r="E3942" s="191">
        <v>2476559</v>
      </c>
      <c r="F3942" s="191">
        <v>2476558.6800000002</v>
      </c>
    </row>
    <row r="3943" spans="3:6">
      <c r="C3943" s="212" t="s">
        <v>3061</v>
      </c>
      <c r="D3943" s="191">
        <v>7196552</v>
      </c>
      <c r="E3943" s="191">
        <v>0</v>
      </c>
      <c r="F3943" s="191">
        <v>0</v>
      </c>
    </row>
    <row r="3944" spans="3:6">
      <c r="C3944" s="213" t="s">
        <v>3062</v>
      </c>
      <c r="D3944" s="191">
        <v>7196552</v>
      </c>
      <c r="E3944" s="191">
        <v>0</v>
      </c>
      <c r="F3944" s="191">
        <v>0</v>
      </c>
    </row>
    <row r="3945" spans="3:6">
      <c r="C3945" s="212" t="s">
        <v>2503</v>
      </c>
      <c r="D3945" s="191">
        <v>6611838</v>
      </c>
      <c r="E3945" s="191">
        <v>3975326</v>
      </c>
      <c r="F3945" s="191">
        <v>1487662.53</v>
      </c>
    </row>
    <row r="3946" spans="3:6">
      <c r="C3946" s="213" t="s">
        <v>2504</v>
      </c>
      <c r="D3946" s="191">
        <v>6611838</v>
      </c>
      <c r="E3946" s="191">
        <v>3975326</v>
      </c>
      <c r="F3946" s="191">
        <v>1487662.53</v>
      </c>
    </row>
    <row r="3947" spans="3:6">
      <c r="C3947" s="212" t="s">
        <v>2743</v>
      </c>
      <c r="D3947" s="191">
        <v>6611838</v>
      </c>
      <c r="E3947" s="191">
        <v>4381208.5599999996</v>
      </c>
      <c r="F3947" s="191">
        <v>1487662.53</v>
      </c>
    </row>
    <row r="3948" spans="3:6">
      <c r="C3948" s="213" t="s">
        <v>2505</v>
      </c>
      <c r="D3948" s="191">
        <v>6611838</v>
      </c>
      <c r="E3948" s="191">
        <v>4381208.5599999996</v>
      </c>
      <c r="F3948" s="191">
        <v>1487662.53</v>
      </c>
    </row>
    <row r="3949" spans="3:6">
      <c r="C3949" s="212" t="s">
        <v>3801</v>
      </c>
      <c r="D3949" s="191">
        <v>0</v>
      </c>
      <c r="E3949" s="191">
        <v>0</v>
      </c>
      <c r="F3949" s="191">
        <v>0</v>
      </c>
    </row>
    <row r="3950" spans="3:6">
      <c r="C3950" s="213" t="s">
        <v>3242</v>
      </c>
      <c r="D3950" s="191">
        <v>0</v>
      </c>
      <c r="E3950" s="191">
        <v>0</v>
      </c>
      <c r="F3950" s="191">
        <v>0</v>
      </c>
    </row>
    <row r="3951" spans="3:6">
      <c r="C3951" s="212" t="s">
        <v>4219</v>
      </c>
      <c r="D3951" s="191">
        <v>0</v>
      </c>
      <c r="E3951" s="191">
        <v>198208000</v>
      </c>
      <c r="F3951" s="191">
        <v>198207669.47999999</v>
      </c>
    </row>
    <row r="3952" spans="3:6">
      <c r="C3952" s="213" t="s">
        <v>4218</v>
      </c>
      <c r="D3952" s="191">
        <v>0</v>
      </c>
      <c r="E3952" s="191">
        <v>198208000</v>
      </c>
      <c r="F3952" s="191">
        <v>198207669.47999999</v>
      </c>
    </row>
    <row r="3953" spans="3:6">
      <c r="C3953" s="212" t="s">
        <v>3800</v>
      </c>
      <c r="D3953" s="191">
        <v>11006928</v>
      </c>
      <c r="E3953" s="191">
        <v>7822965</v>
      </c>
      <c r="F3953" s="191">
        <v>2476557.5</v>
      </c>
    </row>
    <row r="3954" spans="3:6">
      <c r="C3954" s="213" t="s">
        <v>2506</v>
      </c>
      <c r="D3954" s="191">
        <v>11006928</v>
      </c>
      <c r="E3954" s="191">
        <v>7822965</v>
      </c>
      <c r="F3954" s="191">
        <v>2476557.5</v>
      </c>
    </row>
    <row r="3955" spans="3:6">
      <c r="C3955" s="212" t="s">
        <v>3799</v>
      </c>
      <c r="D3955" s="191">
        <v>7508744</v>
      </c>
      <c r="E3955" s="191">
        <v>0</v>
      </c>
      <c r="F3955" s="191">
        <v>0</v>
      </c>
    </row>
    <row r="3956" spans="3:6">
      <c r="C3956" s="213" t="s">
        <v>3063</v>
      </c>
      <c r="D3956" s="191">
        <v>7508744</v>
      </c>
      <c r="E3956" s="191">
        <v>0</v>
      </c>
      <c r="F3956" s="191">
        <v>0</v>
      </c>
    </row>
    <row r="3957" spans="3:6">
      <c r="C3957" s="212" t="s">
        <v>597</v>
      </c>
      <c r="D3957" s="191">
        <v>62645843</v>
      </c>
      <c r="E3957" s="191">
        <v>0</v>
      </c>
      <c r="F3957" s="191">
        <v>0</v>
      </c>
    </row>
    <row r="3958" spans="3:6">
      <c r="C3958" s="213" t="s">
        <v>946</v>
      </c>
      <c r="D3958" s="191">
        <v>62645843</v>
      </c>
      <c r="E3958" s="191">
        <v>0</v>
      </c>
      <c r="F3958" s="191">
        <v>0</v>
      </c>
    </row>
    <row r="3959" spans="3:6">
      <c r="C3959" s="212" t="s">
        <v>3798</v>
      </c>
      <c r="D3959" s="191">
        <v>11006928</v>
      </c>
      <c r="E3959" s="191">
        <v>7822955</v>
      </c>
      <c r="F3959" s="191">
        <v>2476557.4900000002</v>
      </c>
    </row>
    <row r="3960" spans="3:6">
      <c r="C3960" s="213" t="s">
        <v>2424</v>
      </c>
      <c r="D3960" s="191">
        <v>11006928</v>
      </c>
      <c r="E3960" s="191">
        <v>7822955</v>
      </c>
      <c r="F3960" s="191">
        <v>2476557.4900000002</v>
      </c>
    </row>
    <row r="3961" spans="3:6">
      <c r="C3961" s="212" t="s">
        <v>4217</v>
      </c>
      <c r="D3961" s="191">
        <v>0</v>
      </c>
      <c r="E3961" s="191">
        <v>25000000</v>
      </c>
      <c r="F3961" s="191">
        <v>0</v>
      </c>
    </row>
    <row r="3962" spans="3:6">
      <c r="C3962" s="213" t="s">
        <v>4216</v>
      </c>
      <c r="D3962" s="191">
        <v>0</v>
      </c>
      <c r="E3962" s="191">
        <v>25000000</v>
      </c>
      <c r="F3962" s="191">
        <v>0</v>
      </c>
    </row>
    <row r="3963" spans="3:6">
      <c r="C3963" s="212" t="s">
        <v>3064</v>
      </c>
      <c r="D3963" s="191">
        <v>2349139</v>
      </c>
      <c r="E3963" s="191">
        <v>77993</v>
      </c>
      <c r="F3963" s="191">
        <v>0</v>
      </c>
    </row>
    <row r="3964" spans="3:6">
      <c r="C3964" s="213" t="s">
        <v>3065</v>
      </c>
      <c r="D3964" s="191">
        <v>2349139</v>
      </c>
      <c r="E3964" s="191">
        <v>77993</v>
      </c>
      <c r="F3964" s="191">
        <v>0</v>
      </c>
    </row>
    <row r="3965" spans="3:6">
      <c r="C3965" s="212" t="s">
        <v>2425</v>
      </c>
      <c r="D3965" s="191">
        <v>6611838</v>
      </c>
      <c r="E3965" s="191">
        <v>1827454.19</v>
      </c>
      <c r="F3965" s="191">
        <v>1827452.65</v>
      </c>
    </row>
    <row r="3966" spans="3:6">
      <c r="C3966" s="213" t="s">
        <v>2426</v>
      </c>
      <c r="D3966" s="191">
        <v>6611838</v>
      </c>
      <c r="E3966" s="191">
        <v>1827454.19</v>
      </c>
      <c r="F3966" s="191">
        <v>1827452.65</v>
      </c>
    </row>
    <row r="3967" spans="3:6">
      <c r="C3967" s="212" t="s">
        <v>3797</v>
      </c>
      <c r="D3967" s="191">
        <v>11006928</v>
      </c>
      <c r="E3967" s="191">
        <v>2891383.37</v>
      </c>
      <c r="F3967" s="191">
        <v>2891376.67</v>
      </c>
    </row>
    <row r="3968" spans="3:6">
      <c r="C3968" s="213" t="s">
        <v>2427</v>
      </c>
      <c r="D3968" s="191">
        <v>11006928</v>
      </c>
      <c r="E3968" s="191">
        <v>2891383.37</v>
      </c>
      <c r="F3968" s="191">
        <v>2891376.67</v>
      </c>
    </row>
    <row r="3969" spans="3:6">
      <c r="C3969" s="212" t="s">
        <v>2737</v>
      </c>
      <c r="D3969" s="191">
        <v>81165986</v>
      </c>
      <c r="E3969" s="191">
        <v>12164185</v>
      </c>
      <c r="F3969" s="191">
        <v>12147400.25</v>
      </c>
    </row>
    <row r="3970" spans="3:6">
      <c r="C3970" s="213" t="s">
        <v>947</v>
      </c>
      <c r="D3970" s="191">
        <v>81165986</v>
      </c>
      <c r="E3970" s="191">
        <v>12164185</v>
      </c>
      <c r="F3970" s="191">
        <v>12147400.25</v>
      </c>
    </row>
    <row r="3971" spans="3:6">
      <c r="C3971" s="212" t="s">
        <v>2428</v>
      </c>
      <c r="D3971" s="191">
        <v>4684890</v>
      </c>
      <c r="E3971" s="191">
        <v>1267202.5600000001</v>
      </c>
      <c r="F3971" s="191">
        <v>1267199.51</v>
      </c>
    </row>
    <row r="3972" spans="3:6">
      <c r="C3972" s="213" t="s">
        <v>2429</v>
      </c>
      <c r="D3972" s="191">
        <v>4684890</v>
      </c>
      <c r="E3972" s="191">
        <v>1267202.5600000001</v>
      </c>
      <c r="F3972" s="191">
        <v>1267199.51</v>
      </c>
    </row>
    <row r="3973" spans="3:6">
      <c r="C3973" s="212" t="s">
        <v>2430</v>
      </c>
      <c r="D3973" s="191">
        <v>11006928</v>
      </c>
      <c r="E3973" s="191">
        <v>2891383.37</v>
      </c>
      <c r="F3973" s="191">
        <v>2891376.67</v>
      </c>
    </row>
    <row r="3974" spans="3:6">
      <c r="C3974" s="213" t="s">
        <v>2431</v>
      </c>
      <c r="D3974" s="191">
        <v>11006928</v>
      </c>
      <c r="E3974" s="191">
        <v>2891383.37</v>
      </c>
      <c r="F3974" s="191">
        <v>2891376.67</v>
      </c>
    </row>
    <row r="3975" spans="3:6">
      <c r="C3975" s="212" t="s">
        <v>3796</v>
      </c>
      <c r="D3975" s="191">
        <v>0</v>
      </c>
      <c r="E3975" s="191">
        <v>12368821.98</v>
      </c>
      <c r="F3975" s="191">
        <v>0</v>
      </c>
    </row>
    <row r="3976" spans="3:6">
      <c r="C3976" s="213" t="s">
        <v>3745</v>
      </c>
      <c r="D3976" s="191">
        <v>0</v>
      </c>
      <c r="E3976" s="191">
        <v>12368821.98</v>
      </c>
      <c r="F3976" s="191">
        <v>0</v>
      </c>
    </row>
    <row r="3977" spans="3:6">
      <c r="C3977" s="212" t="s">
        <v>3795</v>
      </c>
      <c r="D3977" s="191">
        <v>11006928</v>
      </c>
      <c r="E3977" s="191">
        <v>1</v>
      </c>
      <c r="F3977" s="191">
        <v>0</v>
      </c>
    </row>
    <row r="3978" spans="3:6">
      <c r="C3978" s="213" t="s">
        <v>2432</v>
      </c>
      <c r="D3978" s="191">
        <v>11006928</v>
      </c>
      <c r="E3978" s="191">
        <v>1</v>
      </c>
      <c r="F3978" s="191">
        <v>0</v>
      </c>
    </row>
    <row r="3979" spans="3:6">
      <c r="C3979" s="212" t="s">
        <v>2738</v>
      </c>
      <c r="D3979" s="191">
        <v>57587483</v>
      </c>
      <c r="E3979" s="191">
        <v>531072695.52999997</v>
      </c>
      <c r="F3979" s="191">
        <v>407766817.88</v>
      </c>
    </row>
    <row r="3980" spans="3:6">
      <c r="C3980" s="213" t="s">
        <v>1039</v>
      </c>
      <c r="D3980" s="191">
        <v>57587483</v>
      </c>
      <c r="E3980" s="191">
        <v>531072695.52999997</v>
      </c>
      <c r="F3980" s="191">
        <v>407766817.88</v>
      </c>
    </row>
    <row r="3981" spans="3:6">
      <c r="C3981" s="212" t="s">
        <v>2433</v>
      </c>
      <c r="D3981" s="191">
        <v>11006928</v>
      </c>
      <c r="E3981" s="191">
        <v>4953193.0199999996</v>
      </c>
      <c r="F3981" s="191">
        <v>4943193.0199999996</v>
      </c>
    </row>
    <row r="3982" spans="3:6">
      <c r="C3982" s="213" t="s">
        <v>2434</v>
      </c>
      <c r="D3982" s="191">
        <v>11006928</v>
      </c>
      <c r="E3982" s="191">
        <v>4953193.0199999996</v>
      </c>
      <c r="F3982" s="191">
        <v>4943193.0199999996</v>
      </c>
    </row>
    <row r="3983" spans="3:6">
      <c r="C3983" s="212" t="s">
        <v>3794</v>
      </c>
      <c r="D3983" s="191">
        <v>5000000</v>
      </c>
      <c r="E3983" s="191">
        <v>5000000</v>
      </c>
      <c r="F3983" s="191">
        <v>5000000</v>
      </c>
    </row>
    <row r="3984" spans="3:6">
      <c r="C3984" s="213" t="s">
        <v>2536</v>
      </c>
      <c r="D3984" s="191">
        <v>5000000</v>
      </c>
      <c r="E3984" s="191">
        <v>5000000</v>
      </c>
      <c r="F3984" s="191">
        <v>5000000</v>
      </c>
    </row>
    <row r="3985" spans="3:6">
      <c r="C3985" s="212" t="s">
        <v>2435</v>
      </c>
      <c r="D3985" s="191">
        <v>11006928</v>
      </c>
      <c r="E3985" s="191">
        <v>4943194</v>
      </c>
      <c r="F3985" s="191">
        <v>4943193.01</v>
      </c>
    </row>
    <row r="3986" spans="3:6">
      <c r="C3986" s="213" t="s">
        <v>2436</v>
      </c>
      <c r="D3986" s="191">
        <v>11006928</v>
      </c>
      <c r="E3986" s="191">
        <v>4943194</v>
      </c>
      <c r="F3986" s="191">
        <v>4943193.01</v>
      </c>
    </row>
    <row r="3987" spans="3:6">
      <c r="C3987" s="212" t="s">
        <v>2437</v>
      </c>
      <c r="D3987" s="191">
        <v>6611838</v>
      </c>
      <c r="E3987" s="191">
        <v>1</v>
      </c>
      <c r="F3987" s="191">
        <v>0</v>
      </c>
    </row>
    <row r="3988" spans="3:6">
      <c r="C3988" s="213" t="s">
        <v>2438</v>
      </c>
      <c r="D3988" s="191">
        <v>6611838</v>
      </c>
      <c r="E3988" s="191">
        <v>1</v>
      </c>
      <c r="F3988" s="191">
        <v>0</v>
      </c>
    </row>
    <row r="3989" spans="3:6">
      <c r="C3989" s="212" t="s">
        <v>3793</v>
      </c>
      <c r="D3989" s="191">
        <v>3046603</v>
      </c>
      <c r="E3989" s="191">
        <v>2710048</v>
      </c>
      <c r="F3989" s="191">
        <v>2710048</v>
      </c>
    </row>
    <row r="3990" spans="3:6">
      <c r="C3990" s="213" t="s">
        <v>2537</v>
      </c>
      <c r="D3990" s="191">
        <v>3046603</v>
      </c>
      <c r="E3990" s="191">
        <v>2710048</v>
      </c>
      <c r="F3990" s="191">
        <v>2710048</v>
      </c>
    </row>
    <row r="3991" spans="3:6">
      <c r="C3991" s="212" t="s">
        <v>3792</v>
      </c>
      <c r="D3991" s="191">
        <v>11006928</v>
      </c>
      <c r="E3991" s="191">
        <v>2479442</v>
      </c>
      <c r="F3991" s="191">
        <v>2479441.54</v>
      </c>
    </row>
    <row r="3992" spans="3:6">
      <c r="C3992" s="213" t="s">
        <v>2439</v>
      </c>
      <c r="D3992" s="191">
        <v>11006928</v>
      </c>
      <c r="E3992" s="191">
        <v>2479442</v>
      </c>
      <c r="F3992" s="191">
        <v>2479441.54</v>
      </c>
    </row>
    <row r="3993" spans="3:6">
      <c r="C3993" s="212" t="s">
        <v>2109</v>
      </c>
      <c r="D3993" s="191">
        <v>13299938</v>
      </c>
      <c r="E3993" s="191">
        <v>0</v>
      </c>
      <c r="F3993" s="191">
        <v>0</v>
      </c>
    </row>
    <row r="3994" spans="3:6">
      <c r="C3994" s="213" t="s">
        <v>2110</v>
      </c>
      <c r="D3994" s="191">
        <v>13299938</v>
      </c>
      <c r="E3994" s="191">
        <v>0</v>
      </c>
      <c r="F3994" s="191">
        <v>0</v>
      </c>
    </row>
    <row r="3995" spans="3:6">
      <c r="C3995" s="212" t="s">
        <v>3791</v>
      </c>
      <c r="D3995" s="191">
        <v>6611838</v>
      </c>
      <c r="E3995" s="191">
        <v>3958032</v>
      </c>
      <c r="F3995" s="191">
        <v>1479015.68</v>
      </c>
    </row>
    <row r="3996" spans="3:6">
      <c r="C3996" s="213" t="s">
        <v>2440</v>
      </c>
      <c r="D3996" s="191">
        <v>6611838</v>
      </c>
      <c r="E3996" s="191">
        <v>3958032</v>
      </c>
      <c r="F3996" s="191">
        <v>1479015.68</v>
      </c>
    </row>
    <row r="3997" spans="3:6">
      <c r="C3997" s="212" t="s">
        <v>589</v>
      </c>
      <c r="D3997" s="191">
        <v>212431522</v>
      </c>
      <c r="E3997" s="191">
        <v>559006349.64999998</v>
      </c>
      <c r="F3997" s="191">
        <v>376588779.25999999</v>
      </c>
    </row>
    <row r="3998" spans="3:6">
      <c r="C3998" s="213" t="s">
        <v>938</v>
      </c>
      <c r="D3998" s="191">
        <v>212431522</v>
      </c>
      <c r="E3998" s="191">
        <v>559006349.64999998</v>
      </c>
      <c r="F3998" s="191">
        <v>376588779.25999999</v>
      </c>
    </row>
    <row r="3999" spans="3:6">
      <c r="C3999" s="212" t="s">
        <v>3790</v>
      </c>
      <c r="D3999" s="191">
        <v>5724361</v>
      </c>
      <c r="E3999" s="191">
        <v>13752775.42</v>
      </c>
      <c r="F3999" s="191">
        <v>5706580</v>
      </c>
    </row>
    <row r="4000" spans="3:6">
      <c r="C4000" s="213" t="s">
        <v>2538</v>
      </c>
      <c r="D4000" s="191">
        <v>5724361</v>
      </c>
      <c r="E4000" s="191">
        <v>13752775.42</v>
      </c>
      <c r="F4000" s="191">
        <v>5706580</v>
      </c>
    </row>
    <row r="4001" spans="3:6">
      <c r="C4001" s="212" t="s">
        <v>3789</v>
      </c>
      <c r="D4001" s="191">
        <v>11006928</v>
      </c>
      <c r="E4001" s="191">
        <v>6958888</v>
      </c>
      <c r="F4001" s="191">
        <v>2479441.5299999998</v>
      </c>
    </row>
    <row r="4002" spans="3:6">
      <c r="C4002" s="213" t="s">
        <v>2441</v>
      </c>
      <c r="D4002" s="191">
        <v>11006928</v>
      </c>
      <c r="E4002" s="191">
        <v>6958888</v>
      </c>
      <c r="F4002" s="191">
        <v>2479441.5299999998</v>
      </c>
    </row>
    <row r="4003" spans="3:6">
      <c r="C4003" s="212" t="s">
        <v>1040</v>
      </c>
      <c r="D4003" s="191">
        <v>110000000</v>
      </c>
      <c r="E4003" s="191">
        <v>1.01</v>
      </c>
      <c r="F4003" s="191">
        <v>0</v>
      </c>
    </row>
    <row r="4004" spans="3:6">
      <c r="C4004" s="213" t="s">
        <v>1041</v>
      </c>
      <c r="D4004" s="191">
        <v>110000000</v>
      </c>
      <c r="E4004" s="191">
        <v>1.01</v>
      </c>
      <c r="F4004" s="191">
        <v>0</v>
      </c>
    </row>
    <row r="4005" spans="3:6">
      <c r="C4005" s="212" t="s">
        <v>3788</v>
      </c>
      <c r="D4005" s="191">
        <v>10664882</v>
      </c>
      <c r="E4005" s="191">
        <v>2942435.9499999997</v>
      </c>
      <c r="F4005" s="191">
        <v>2942435.13</v>
      </c>
    </row>
    <row r="4006" spans="3:6">
      <c r="C4006" s="213" t="s">
        <v>3066</v>
      </c>
      <c r="D4006" s="191">
        <v>10664882</v>
      </c>
      <c r="E4006" s="191">
        <v>2942435.9499999997</v>
      </c>
      <c r="F4006" s="191">
        <v>2942435.13</v>
      </c>
    </row>
    <row r="4007" spans="3:6">
      <c r="C4007" s="212" t="s">
        <v>3787</v>
      </c>
      <c r="D4007" s="191">
        <v>4684890</v>
      </c>
      <c r="E4007" s="191">
        <v>1056983</v>
      </c>
      <c r="F4007" s="191">
        <v>1056982.8899999999</v>
      </c>
    </row>
    <row r="4008" spans="3:6">
      <c r="C4008" s="213" t="s">
        <v>2442</v>
      </c>
      <c r="D4008" s="191">
        <v>4684890</v>
      </c>
      <c r="E4008" s="191">
        <v>1056983</v>
      </c>
      <c r="F4008" s="191">
        <v>1056982.8899999999</v>
      </c>
    </row>
    <row r="4009" spans="3:6">
      <c r="C4009" s="212" t="s">
        <v>590</v>
      </c>
      <c r="D4009" s="191">
        <v>394481344</v>
      </c>
      <c r="E4009" s="191">
        <v>1254387252.05</v>
      </c>
      <c r="F4009" s="191">
        <v>966527889.98000002</v>
      </c>
    </row>
    <row r="4010" spans="3:6">
      <c r="C4010" s="213" t="s">
        <v>939</v>
      </c>
      <c r="D4010" s="191">
        <v>394481344</v>
      </c>
      <c r="E4010" s="191">
        <v>1254387252.05</v>
      </c>
      <c r="F4010" s="191">
        <v>966527889.98000002</v>
      </c>
    </row>
    <row r="4011" spans="3:6">
      <c r="C4011" s="212" t="s">
        <v>2443</v>
      </c>
      <c r="D4011" s="191">
        <v>4684890</v>
      </c>
      <c r="E4011" s="191">
        <v>0</v>
      </c>
      <c r="F4011" s="191">
        <v>0</v>
      </c>
    </row>
    <row r="4012" spans="3:6">
      <c r="C4012" s="213" t="s">
        <v>2444</v>
      </c>
      <c r="D4012" s="191">
        <v>4684890</v>
      </c>
      <c r="E4012" s="191">
        <v>0</v>
      </c>
      <c r="F4012" s="191">
        <v>0</v>
      </c>
    </row>
    <row r="4013" spans="3:6">
      <c r="C4013" s="212" t="s">
        <v>3786</v>
      </c>
      <c r="D4013" s="191">
        <v>4353242</v>
      </c>
      <c r="E4013" s="191">
        <v>11404134.98</v>
      </c>
      <c r="F4013" s="191">
        <v>3591493.19</v>
      </c>
    </row>
    <row r="4014" spans="3:6">
      <c r="C4014" s="213" t="s">
        <v>3067</v>
      </c>
      <c r="D4014" s="191">
        <v>4353242</v>
      </c>
      <c r="E4014" s="191">
        <v>11404134.98</v>
      </c>
      <c r="F4014" s="191">
        <v>3591493.19</v>
      </c>
    </row>
    <row r="4015" spans="3:6">
      <c r="C4015" s="212" t="s">
        <v>3785</v>
      </c>
      <c r="D4015" s="191">
        <v>6611838</v>
      </c>
      <c r="E4015" s="191">
        <v>4766625.95</v>
      </c>
      <c r="F4015" s="191">
        <v>2605857.84</v>
      </c>
    </row>
    <row r="4016" spans="3:6">
      <c r="C4016" s="213" t="s">
        <v>2445</v>
      </c>
      <c r="D4016" s="191">
        <v>6611838</v>
      </c>
      <c r="E4016" s="191">
        <v>4766625.95</v>
      </c>
      <c r="F4016" s="191">
        <v>2605857.84</v>
      </c>
    </row>
    <row r="4017" spans="3:6">
      <c r="C4017" s="212" t="s">
        <v>3068</v>
      </c>
      <c r="D4017" s="191">
        <v>2782425</v>
      </c>
      <c r="E4017" s="191">
        <v>0</v>
      </c>
      <c r="F4017" s="191">
        <v>0</v>
      </c>
    </row>
    <row r="4018" spans="3:6">
      <c r="C4018" s="213" t="s">
        <v>3069</v>
      </c>
      <c r="D4018" s="191">
        <v>2782425</v>
      </c>
      <c r="E4018" s="191">
        <v>0</v>
      </c>
      <c r="F4018" s="191">
        <v>0</v>
      </c>
    </row>
    <row r="4019" spans="3:6">
      <c r="C4019" s="212" t="s">
        <v>3784</v>
      </c>
      <c r="D4019" s="191">
        <v>11006928</v>
      </c>
      <c r="E4019" s="191">
        <v>0</v>
      </c>
      <c r="F4019" s="191">
        <v>0</v>
      </c>
    </row>
    <row r="4020" spans="3:6">
      <c r="C4020" s="213" t="s">
        <v>2446</v>
      </c>
      <c r="D4020" s="191">
        <v>11006928</v>
      </c>
      <c r="E4020" s="191">
        <v>0</v>
      </c>
      <c r="F4020" s="191">
        <v>0</v>
      </c>
    </row>
    <row r="4021" spans="3:6">
      <c r="C4021" s="212" t="s">
        <v>3070</v>
      </c>
      <c r="D4021" s="191">
        <v>2252365</v>
      </c>
      <c r="E4021" s="191">
        <v>0</v>
      </c>
      <c r="F4021" s="191">
        <v>0</v>
      </c>
    </row>
    <row r="4022" spans="3:6">
      <c r="C4022" s="213" t="s">
        <v>3071</v>
      </c>
      <c r="D4022" s="191">
        <v>2252365</v>
      </c>
      <c r="E4022" s="191">
        <v>0</v>
      </c>
      <c r="F4022" s="191">
        <v>0</v>
      </c>
    </row>
    <row r="4023" spans="3:6">
      <c r="C4023" s="212" t="s">
        <v>2447</v>
      </c>
      <c r="D4023" s="191">
        <v>6611838</v>
      </c>
      <c r="E4023" s="191">
        <v>4791280.05</v>
      </c>
      <c r="F4023" s="191">
        <v>2605857.84</v>
      </c>
    </row>
    <row r="4024" spans="3:6">
      <c r="C4024" s="213" t="s">
        <v>2448</v>
      </c>
      <c r="D4024" s="191">
        <v>6611838</v>
      </c>
      <c r="E4024" s="191">
        <v>4791280.05</v>
      </c>
      <c r="F4024" s="191">
        <v>2605857.84</v>
      </c>
    </row>
    <row r="4025" spans="3:6">
      <c r="C4025" s="212" t="s">
        <v>2449</v>
      </c>
      <c r="D4025" s="191">
        <v>6611838</v>
      </c>
      <c r="E4025" s="191">
        <v>4791280.05</v>
      </c>
      <c r="F4025" s="191">
        <v>2605857.84</v>
      </c>
    </row>
    <row r="4026" spans="3:6">
      <c r="C4026" s="213" t="s">
        <v>2450</v>
      </c>
      <c r="D4026" s="191">
        <v>6611838</v>
      </c>
      <c r="E4026" s="191">
        <v>4791280.05</v>
      </c>
      <c r="F4026" s="191">
        <v>2605857.84</v>
      </c>
    </row>
    <row r="4027" spans="3:6">
      <c r="C4027" s="212" t="s">
        <v>3783</v>
      </c>
      <c r="D4027" s="191">
        <v>2352222</v>
      </c>
      <c r="E4027" s="191">
        <v>2352222</v>
      </c>
      <c r="F4027" s="191">
        <v>58385.279999999999</v>
      </c>
    </row>
    <row r="4028" spans="3:6">
      <c r="C4028" s="213" t="s">
        <v>3072</v>
      </c>
      <c r="D4028" s="191">
        <v>2352222</v>
      </c>
      <c r="E4028" s="191">
        <v>2352222</v>
      </c>
      <c r="F4028" s="191">
        <v>58385.279999999999</v>
      </c>
    </row>
    <row r="4029" spans="3:6">
      <c r="C4029" s="212" t="s">
        <v>591</v>
      </c>
      <c r="D4029" s="191">
        <v>28819337</v>
      </c>
      <c r="E4029" s="191">
        <v>138622977.40000001</v>
      </c>
      <c r="F4029" s="191">
        <v>83443593.879999995</v>
      </c>
    </row>
    <row r="4030" spans="3:6">
      <c r="C4030" s="213" t="s">
        <v>940</v>
      </c>
      <c r="D4030" s="191">
        <v>24134447</v>
      </c>
      <c r="E4030" s="191">
        <v>136688026.40000001</v>
      </c>
      <c r="F4030" s="191">
        <v>81508643.049999997</v>
      </c>
    </row>
    <row r="4031" spans="3:6">
      <c r="C4031" s="213" t="s">
        <v>2451</v>
      </c>
      <c r="D4031" s="191">
        <v>4684890</v>
      </c>
      <c r="E4031" s="191">
        <v>1934951</v>
      </c>
      <c r="F4031" s="191">
        <v>1934950.83</v>
      </c>
    </row>
    <row r="4032" spans="3:6">
      <c r="C4032" s="212" t="s">
        <v>2452</v>
      </c>
      <c r="D4032" s="191">
        <v>6611838</v>
      </c>
      <c r="E4032" s="191">
        <v>2853564</v>
      </c>
      <c r="F4032" s="191">
        <v>2853563.73</v>
      </c>
    </row>
    <row r="4033" spans="3:6">
      <c r="C4033" s="213" t="s">
        <v>2453</v>
      </c>
      <c r="D4033" s="191">
        <v>6611838</v>
      </c>
      <c r="E4033" s="191">
        <v>2853564</v>
      </c>
      <c r="F4033" s="191">
        <v>2853563.73</v>
      </c>
    </row>
    <row r="4034" spans="3:6">
      <c r="C4034" s="212" t="s">
        <v>2454</v>
      </c>
      <c r="D4034" s="191">
        <v>6611838</v>
      </c>
      <c r="E4034" s="191">
        <v>2853564</v>
      </c>
      <c r="F4034" s="191">
        <v>2853563.73</v>
      </c>
    </row>
    <row r="4035" spans="3:6">
      <c r="C4035" s="213" t="s">
        <v>2455</v>
      </c>
      <c r="D4035" s="191">
        <v>6611838</v>
      </c>
      <c r="E4035" s="191">
        <v>2853564</v>
      </c>
      <c r="F4035" s="191">
        <v>2853563.73</v>
      </c>
    </row>
    <row r="4036" spans="3:6">
      <c r="C4036" s="212" t="s">
        <v>2456</v>
      </c>
      <c r="D4036" s="191">
        <v>6611838</v>
      </c>
      <c r="E4036" s="191">
        <v>0</v>
      </c>
      <c r="F4036" s="191">
        <v>0</v>
      </c>
    </row>
    <row r="4037" spans="3:6">
      <c r="C4037" s="213" t="s">
        <v>2457</v>
      </c>
      <c r="D4037" s="191">
        <v>6611838</v>
      </c>
      <c r="E4037" s="191">
        <v>0</v>
      </c>
      <c r="F4037" s="191">
        <v>0</v>
      </c>
    </row>
    <row r="4038" spans="3:6">
      <c r="C4038" s="212" t="s">
        <v>2458</v>
      </c>
      <c r="D4038" s="191">
        <v>6611838</v>
      </c>
      <c r="E4038" s="191">
        <v>0</v>
      </c>
      <c r="F4038" s="191">
        <v>0</v>
      </c>
    </row>
    <row r="4039" spans="3:6">
      <c r="C4039" s="213" t="s">
        <v>2459</v>
      </c>
      <c r="D4039" s="191">
        <v>6611838</v>
      </c>
      <c r="E4039" s="191">
        <v>0</v>
      </c>
      <c r="F4039" s="191">
        <v>0</v>
      </c>
    </row>
    <row r="4040" spans="3:6">
      <c r="C4040" s="212" t="s">
        <v>3782</v>
      </c>
      <c r="D4040" s="191">
        <v>6611838</v>
      </c>
      <c r="E4040" s="191">
        <v>0</v>
      </c>
      <c r="F4040" s="191">
        <v>0</v>
      </c>
    </row>
    <row r="4041" spans="3:6">
      <c r="C4041" s="213" t="s">
        <v>2460</v>
      </c>
      <c r="D4041" s="191">
        <v>6611838</v>
      </c>
      <c r="E4041" s="191">
        <v>0</v>
      </c>
      <c r="F4041" s="191">
        <v>0</v>
      </c>
    </row>
    <row r="4042" spans="3:6">
      <c r="C4042" s="212" t="s">
        <v>592</v>
      </c>
      <c r="D4042" s="191">
        <v>24486298</v>
      </c>
      <c r="E4042" s="191">
        <v>45784534.299999997</v>
      </c>
      <c r="F4042" s="191">
        <v>33350585.109999999</v>
      </c>
    </row>
    <row r="4043" spans="3:6">
      <c r="C4043" s="213" t="s">
        <v>941</v>
      </c>
      <c r="D4043" s="191">
        <v>24486298</v>
      </c>
      <c r="E4043" s="191">
        <v>45784534.299999997</v>
      </c>
      <c r="F4043" s="191">
        <v>33350585.109999999</v>
      </c>
    </row>
    <row r="4044" spans="3:6">
      <c r="C4044" s="212" t="s">
        <v>3760</v>
      </c>
      <c r="D4044" s="191">
        <v>1609905750</v>
      </c>
      <c r="E4044" s="191">
        <v>1345487120.04</v>
      </c>
      <c r="F4044" s="191">
        <v>1345487115.8299999</v>
      </c>
    </row>
    <row r="4045" spans="3:6">
      <c r="C4045" s="213" t="s">
        <v>1110</v>
      </c>
      <c r="D4045" s="191">
        <v>1609905750</v>
      </c>
      <c r="E4045" s="191">
        <v>1345487120.04</v>
      </c>
      <c r="F4045" s="191">
        <v>1345487115.8299999</v>
      </c>
    </row>
    <row r="4046" spans="3:6">
      <c r="C4046" s="212" t="s">
        <v>3781</v>
      </c>
      <c r="D4046" s="191">
        <v>6611838</v>
      </c>
      <c r="E4046" s="191">
        <v>2893544</v>
      </c>
      <c r="F4046" s="191">
        <v>2893543.03</v>
      </c>
    </row>
    <row r="4047" spans="3:6">
      <c r="C4047" s="213" t="s">
        <v>2461</v>
      </c>
      <c r="D4047" s="191">
        <v>6611838</v>
      </c>
      <c r="E4047" s="191">
        <v>2893544</v>
      </c>
      <c r="F4047" s="191">
        <v>2893543.03</v>
      </c>
    </row>
    <row r="4048" spans="3:6">
      <c r="C4048" s="212" t="s">
        <v>593</v>
      </c>
      <c r="D4048" s="191">
        <v>8016673</v>
      </c>
      <c r="E4048" s="191">
        <v>18249497.399999999</v>
      </c>
      <c r="F4048" s="191">
        <v>4101036.85</v>
      </c>
    </row>
    <row r="4049" spans="3:6">
      <c r="C4049" s="213" t="s">
        <v>942</v>
      </c>
      <c r="D4049" s="191">
        <v>8016673</v>
      </c>
      <c r="E4049" s="191">
        <v>18249497.399999999</v>
      </c>
      <c r="F4049" s="191">
        <v>4101036.85</v>
      </c>
    </row>
    <row r="4050" spans="3:6">
      <c r="C4050" s="212" t="s">
        <v>3780</v>
      </c>
      <c r="D4050" s="191">
        <v>4684890</v>
      </c>
      <c r="E4050" s="191">
        <v>0</v>
      </c>
      <c r="F4050" s="191">
        <v>0</v>
      </c>
    </row>
    <row r="4051" spans="3:6">
      <c r="C4051" s="213" t="s">
        <v>2462</v>
      </c>
      <c r="D4051" s="191">
        <v>4684890</v>
      </c>
      <c r="E4051" s="191">
        <v>0</v>
      </c>
      <c r="F4051" s="191">
        <v>0</v>
      </c>
    </row>
    <row r="4052" spans="3:6">
      <c r="C4052" s="212" t="s">
        <v>594</v>
      </c>
      <c r="D4052" s="191">
        <v>2844327</v>
      </c>
      <c r="E4052" s="191">
        <v>6292792.8700000001</v>
      </c>
      <c r="F4052" s="191">
        <v>4612606.8899999997</v>
      </c>
    </row>
    <row r="4053" spans="3:6">
      <c r="C4053" s="213" t="s">
        <v>943</v>
      </c>
      <c r="D4053" s="191">
        <v>2844327</v>
      </c>
      <c r="E4053" s="191">
        <v>6292792.8700000001</v>
      </c>
      <c r="F4053" s="191">
        <v>4612606.8899999997</v>
      </c>
    </row>
    <row r="4054" spans="3:6">
      <c r="C4054" s="212" t="s">
        <v>2463</v>
      </c>
      <c r="D4054" s="191">
        <v>4684890</v>
      </c>
      <c r="E4054" s="191">
        <v>1934951</v>
      </c>
      <c r="F4054" s="191">
        <v>1934950.83</v>
      </c>
    </row>
    <row r="4055" spans="3:6">
      <c r="C4055" s="213" t="s">
        <v>2464</v>
      </c>
      <c r="D4055" s="191">
        <v>4684890</v>
      </c>
      <c r="E4055" s="191">
        <v>1934951</v>
      </c>
      <c r="F4055" s="191">
        <v>1934950.83</v>
      </c>
    </row>
    <row r="4056" spans="3:6">
      <c r="C4056" s="212" t="s">
        <v>2465</v>
      </c>
      <c r="D4056" s="191">
        <v>11006928</v>
      </c>
      <c r="E4056" s="191">
        <v>5348389</v>
      </c>
      <c r="F4056" s="191">
        <v>5348388.96</v>
      </c>
    </row>
    <row r="4057" spans="3:6">
      <c r="C4057" s="213" t="s">
        <v>2466</v>
      </c>
      <c r="D4057" s="191">
        <v>11006928</v>
      </c>
      <c r="E4057" s="191">
        <v>5348389</v>
      </c>
      <c r="F4057" s="191">
        <v>5348388.96</v>
      </c>
    </row>
    <row r="4058" spans="3:6">
      <c r="C4058" s="212" t="s">
        <v>2467</v>
      </c>
      <c r="D4058" s="191">
        <v>6611838</v>
      </c>
      <c r="E4058" s="191">
        <v>6611838</v>
      </c>
      <c r="F4058" s="191">
        <v>3038891.54</v>
      </c>
    </row>
    <row r="4059" spans="3:6">
      <c r="C4059" s="213" t="s">
        <v>2468</v>
      </c>
      <c r="D4059" s="191">
        <v>6611838</v>
      </c>
      <c r="E4059" s="191">
        <v>6611838</v>
      </c>
      <c r="F4059" s="191">
        <v>3038891.54</v>
      </c>
    </row>
    <row r="4060" spans="3:6">
      <c r="C4060" s="212" t="s">
        <v>2469</v>
      </c>
      <c r="D4060" s="191">
        <v>11006928</v>
      </c>
      <c r="E4060" s="191">
        <v>2476558.4900000002</v>
      </c>
      <c r="F4060" s="191">
        <v>2476557.5</v>
      </c>
    </row>
    <row r="4061" spans="3:6">
      <c r="C4061" s="213" t="s">
        <v>2470</v>
      </c>
      <c r="D4061" s="191">
        <v>11006928</v>
      </c>
      <c r="E4061" s="191">
        <v>2476558.4900000002</v>
      </c>
      <c r="F4061" s="191">
        <v>2476557.5</v>
      </c>
    </row>
    <row r="4062" spans="3:6">
      <c r="C4062" s="212" t="s">
        <v>3779</v>
      </c>
      <c r="D4062" s="191">
        <v>6806687</v>
      </c>
      <c r="E4062" s="191">
        <v>53462</v>
      </c>
      <c r="F4062" s="191">
        <v>0</v>
      </c>
    </row>
    <row r="4063" spans="3:6">
      <c r="C4063" s="213" t="s">
        <v>3073</v>
      </c>
      <c r="D4063" s="191">
        <v>6806687</v>
      </c>
      <c r="E4063" s="191">
        <v>53462</v>
      </c>
      <c r="F4063" s="191">
        <v>0</v>
      </c>
    </row>
    <row r="4064" spans="3:6">
      <c r="C4064" s="212" t="s">
        <v>3778</v>
      </c>
      <c r="D4064" s="191">
        <v>11006928</v>
      </c>
      <c r="E4064" s="191">
        <v>4953118</v>
      </c>
      <c r="F4064" s="191">
        <v>2476558.6800000002</v>
      </c>
    </row>
    <row r="4065" spans="3:6">
      <c r="C4065" s="213" t="s">
        <v>2471</v>
      </c>
      <c r="D4065" s="191">
        <v>11006928</v>
      </c>
      <c r="E4065" s="191">
        <v>4953118</v>
      </c>
      <c r="F4065" s="191">
        <v>2476558.6800000002</v>
      </c>
    </row>
    <row r="4066" spans="3:6">
      <c r="C4066" s="212" t="s">
        <v>1111</v>
      </c>
      <c r="D4066" s="191">
        <v>787447495</v>
      </c>
      <c r="E4066" s="191">
        <v>628358685.20000005</v>
      </c>
      <c r="F4066" s="191">
        <v>624879170.51999998</v>
      </c>
    </row>
    <row r="4067" spans="3:6">
      <c r="C4067" s="213" t="s">
        <v>1112</v>
      </c>
      <c r="D4067" s="191">
        <v>787447495</v>
      </c>
      <c r="E4067" s="191">
        <v>628358685.20000005</v>
      </c>
      <c r="F4067" s="191">
        <v>624879170.51999998</v>
      </c>
    </row>
    <row r="4068" spans="3:6">
      <c r="C4068" s="212" t="s">
        <v>2111</v>
      </c>
      <c r="D4068" s="191">
        <v>10346096</v>
      </c>
      <c r="E4068" s="191">
        <v>2529347.0099999998</v>
      </c>
      <c r="F4068" s="191">
        <v>2529346.9700000002</v>
      </c>
    </row>
    <row r="4069" spans="3:6">
      <c r="C4069" s="213" t="s">
        <v>2112</v>
      </c>
      <c r="D4069" s="191">
        <v>10346096</v>
      </c>
      <c r="E4069" s="191">
        <v>2529347.0099999998</v>
      </c>
      <c r="F4069" s="191">
        <v>2529346.9700000002</v>
      </c>
    </row>
    <row r="4070" spans="3:6">
      <c r="C4070" s="212" t="s">
        <v>3777</v>
      </c>
      <c r="D4070" s="191">
        <v>94412579</v>
      </c>
      <c r="E4070" s="191">
        <v>94412580</v>
      </c>
      <c r="F4070" s="191">
        <v>94412572.120000005</v>
      </c>
    </row>
    <row r="4071" spans="3:6">
      <c r="C4071" s="213" t="s">
        <v>1113</v>
      </c>
      <c r="D4071" s="191">
        <v>94412579</v>
      </c>
      <c r="E4071" s="191">
        <v>94412580</v>
      </c>
      <c r="F4071" s="191">
        <v>94412572.120000005</v>
      </c>
    </row>
    <row r="4072" spans="3:6">
      <c r="C4072" s="212" t="s">
        <v>595</v>
      </c>
      <c r="D4072" s="191">
        <v>223408855</v>
      </c>
      <c r="E4072" s="191">
        <v>207502505.81</v>
      </c>
      <c r="F4072" s="191">
        <v>182179185.99000001</v>
      </c>
    </row>
    <row r="4073" spans="3:6">
      <c r="C4073" s="213" t="s">
        <v>944</v>
      </c>
      <c r="D4073" s="191">
        <v>3112837</v>
      </c>
      <c r="E4073" s="191">
        <v>25000000</v>
      </c>
      <c r="F4073" s="191">
        <v>0</v>
      </c>
    </row>
    <row r="4074" spans="3:6">
      <c r="C4074" s="213" t="s">
        <v>1113</v>
      </c>
      <c r="D4074" s="191">
        <v>220296018</v>
      </c>
      <c r="E4074" s="191">
        <v>182502505.81</v>
      </c>
      <c r="F4074" s="191">
        <v>182179185.99000001</v>
      </c>
    </row>
    <row r="4075" spans="3:6">
      <c r="C4075" s="212" t="s">
        <v>2472</v>
      </c>
      <c r="D4075" s="191">
        <v>11006928</v>
      </c>
      <c r="E4075" s="191">
        <v>2605385.35</v>
      </c>
      <c r="F4075" s="191">
        <v>2605375.0699999998</v>
      </c>
    </row>
    <row r="4076" spans="3:6">
      <c r="C4076" s="213" t="s">
        <v>2473</v>
      </c>
      <c r="D4076" s="191">
        <v>11006928</v>
      </c>
      <c r="E4076" s="191">
        <v>2605385.35</v>
      </c>
      <c r="F4076" s="191">
        <v>2605375.0699999998</v>
      </c>
    </row>
    <row r="4077" spans="3:6">
      <c r="C4077" s="212" t="s">
        <v>3776</v>
      </c>
      <c r="D4077" s="191">
        <v>11006928</v>
      </c>
      <c r="E4077" s="191">
        <v>2605385.4</v>
      </c>
      <c r="F4077" s="191">
        <v>2605375.08</v>
      </c>
    </row>
    <row r="4078" spans="3:6">
      <c r="C4078" s="213" t="s">
        <v>2474</v>
      </c>
      <c r="D4078" s="191">
        <v>11006928</v>
      </c>
      <c r="E4078" s="191">
        <v>2605385.4</v>
      </c>
      <c r="F4078" s="191">
        <v>2605375.08</v>
      </c>
    </row>
    <row r="4079" spans="3:6">
      <c r="C4079" s="212" t="s">
        <v>3775</v>
      </c>
      <c r="D4079" s="191">
        <v>1160115</v>
      </c>
      <c r="E4079" s="191">
        <v>0</v>
      </c>
      <c r="F4079" s="191">
        <v>0</v>
      </c>
    </row>
    <row r="4080" spans="3:6">
      <c r="C4080" s="213" t="s">
        <v>3074</v>
      </c>
      <c r="D4080" s="191">
        <v>1160115</v>
      </c>
      <c r="E4080" s="191">
        <v>0</v>
      </c>
      <c r="F4080" s="191">
        <v>0</v>
      </c>
    </row>
    <row r="4081" spans="3:6">
      <c r="C4081" s="212" t="s">
        <v>596</v>
      </c>
      <c r="D4081" s="191">
        <v>24296428</v>
      </c>
      <c r="E4081" s="191">
        <v>3010.88</v>
      </c>
      <c r="F4081" s="191">
        <v>0</v>
      </c>
    </row>
    <row r="4082" spans="3:6">
      <c r="C4082" s="213" t="s">
        <v>945</v>
      </c>
      <c r="D4082" s="191">
        <v>14289559</v>
      </c>
      <c r="E4082" s="191">
        <v>3010.88</v>
      </c>
      <c r="F4082" s="191">
        <v>0</v>
      </c>
    </row>
    <row r="4083" spans="3:6">
      <c r="C4083" s="213" t="s">
        <v>3074</v>
      </c>
      <c r="D4083" s="191">
        <v>10006869</v>
      </c>
      <c r="E4083" s="191">
        <v>0</v>
      </c>
      <c r="F4083" s="191">
        <v>0</v>
      </c>
    </row>
    <row r="4084" spans="3:6">
      <c r="C4084" s="212" t="s">
        <v>3774</v>
      </c>
      <c r="D4084" s="191">
        <v>0</v>
      </c>
      <c r="E4084" s="191">
        <v>7462001</v>
      </c>
      <c r="F4084" s="191">
        <v>2093380.71</v>
      </c>
    </row>
    <row r="4085" spans="3:6">
      <c r="C4085" s="213" t="s">
        <v>3127</v>
      </c>
      <c r="D4085" s="191">
        <v>0</v>
      </c>
      <c r="E4085" s="191">
        <v>7462001</v>
      </c>
      <c r="F4085" s="191">
        <v>2093380.71</v>
      </c>
    </row>
    <row r="4086" spans="3:6">
      <c r="C4086" s="212" t="s">
        <v>2475</v>
      </c>
      <c r="D4086" s="191">
        <v>6611838</v>
      </c>
      <c r="E4086" s="191">
        <v>1645145.09</v>
      </c>
      <c r="F4086" s="191">
        <v>1645142.02</v>
      </c>
    </row>
    <row r="4087" spans="3:6">
      <c r="C4087" s="213" t="s">
        <v>2476</v>
      </c>
      <c r="D4087" s="191">
        <v>6611838</v>
      </c>
      <c r="E4087" s="191">
        <v>1645145.09</v>
      </c>
      <c r="F4087" s="191">
        <v>1645142.02</v>
      </c>
    </row>
    <row r="4088" spans="3:6">
      <c r="C4088" s="212" t="s">
        <v>3773</v>
      </c>
      <c r="D4088" s="191">
        <v>0</v>
      </c>
      <c r="E4088" s="191">
        <v>9462001</v>
      </c>
      <c r="F4088" s="191">
        <v>0</v>
      </c>
    </row>
    <row r="4089" spans="3:6">
      <c r="C4089" s="213" t="s">
        <v>3128</v>
      </c>
      <c r="D4089" s="191">
        <v>0</v>
      </c>
      <c r="E4089" s="191">
        <v>9462001</v>
      </c>
      <c r="F4089" s="191">
        <v>0</v>
      </c>
    </row>
    <row r="4090" spans="3:6">
      <c r="C4090" s="212" t="s">
        <v>2477</v>
      </c>
      <c r="D4090" s="191">
        <v>11006928</v>
      </c>
      <c r="E4090" s="191">
        <v>3422019</v>
      </c>
      <c r="F4090" s="191">
        <v>2422018.4</v>
      </c>
    </row>
    <row r="4091" spans="3:6">
      <c r="C4091" s="213" t="s">
        <v>2478</v>
      </c>
      <c r="D4091" s="191">
        <v>11006928</v>
      </c>
      <c r="E4091" s="191">
        <v>3422019</v>
      </c>
      <c r="F4091" s="191">
        <v>2422018.4</v>
      </c>
    </row>
    <row r="4092" spans="3:6">
      <c r="C4092" s="212" t="s">
        <v>2479</v>
      </c>
      <c r="D4092" s="191">
        <v>6611838</v>
      </c>
      <c r="E4092" s="191">
        <v>3611838</v>
      </c>
      <c r="F4092" s="191">
        <v>1651285.08</v>
      </c>
    </row>
    <row r="4093" spans="3:6">
      <c r="C4093" s="213" t="s">
        <v>2480</v>
      </c>
      <c r="D4093" s="191">
        <v>6611838</v>
      </c>
      <c r="E4093" s="191">
        <v>3611838</v>
      </c>
      <c r="F4093" s="191">
        <v>1651285.08</v>
      </c>
    </row>
    <row r="4094" spans="3:6">
      <c r="C4094" s="212" t="s">
        <v>3772</v>
      </c>
      <c r="D4094" s="191">
        <v>0</v>
      </c>
      <c r="E4094" s="191">
        <v>6774907</v>
      </c>
      <c r="F4094" s="191">
        <v>1774905.47</v>
      </c>
    </row>
    <row r="4095" spans="3:6">
      <c r="C4095" s="213" t="s">
        <v>3129</v>
      </c>
      <c r="D4095" s="191">
        <v>0</v>
      </c>
      <c r="E4095" s="191">
        <v>6774907</v>
      </c>
      <c r="F4095" s="191">
        <v>1774905.47</v>
      </c>
    </row>
    <row r="4096" spans="3:6">
      <c r="C4096" s="212" t="s">
        <v>3771</v>
      </c>
      <c r="D4096" s="191">
        <v>11006928</v>
      </c>
      <c r="E4096" s="191">
        <v>3422019</v>
      </c>
      <c r="F4096" s="191">
        <v>2422018.4</v>
      </c>
    </row>
    <row r="4097" spans="3:6">
      <c r="C4097" s="213" t="s">
        <v>2481</v>
      </c>
      <c r="D4097" s="191">
        <v>11006928</v>
      </c>
      <c r="E4097" s="191">
        <v>3422019</v>
      </c>
      <c r="F4097" s="191">
        <v>2422018.4</v>
      </c>
    </row>
    <row r="4098" spans="3:6">
      <c r="C4098" s="212" t="s">
        <v>3770</v>
      </c>
      <c r="D4098" s="191">
        <v>0</v>
      </c>
      <c r="E4098" s="191">
        <v>1993754.82</v>
      </c>
      <c r="F4098" s="191">
        <v>1985056.3</v>
      </c>
    </row>
    <row r="4099" spans="3:6">
      <c r="C4099" s="213" t="s">
        <v>3241</v>
      </c>
      <c r="D4099" s="191">
        <v>0</v>
      </c>
      <c r="E4099" s="191">
        <v>1993754.82</v>
      </c>
      <c r="F4099" s="191">
        <v>1985056.3</v>
      </c>
    </row>
    <row r="4100" spans="3:6">
      <c r="C4100" s="212" t="s">
        <v>1114</v>
      </c>
      <c r="D4100" s="191">
        <v>302909557</v>
      </c>
      <c r="E4100" s="191">
        <v>80217046</v>
      </c>
      <c r="F4100" s="191">
        <v>80217041.730000004</v>
      </c>
    </row>
    <row r="4101" spans="3:6">
      <c r="C4101" s="213" t="s">
        <v>1115</v>
      </c>
      <c r="D4101" s="191">
        <v>302909557</v>
      </c>
      <c r="E4101" s="191">
        <v>80217046</v>
      </c>
      <c r="F4101" s="191">
        <v>80217041.730000004</v>
      </c>
    </row>
    <row r="4102" spans="3:6">
      <c r="C4102" s="212" t="s">
        <v>2482</v>
      </c>
      <c r="D4102" s="191">
        <v>11006928</v>
      </c>
      <c r="E4102" s="191">
        <v>3500000</v>
      </c>
      <c r="F4102" s="191">
        <v>2422018.4</v>
      </c>
    </row>
    <row r="4103" spans="3:6">
      <c r="C4103" s="213" t="s">
        <v>2483</v>
      </c>
      <c r="D4103" s="191">
        <v>11006928</v>
      </c>
      <c r="E4103" s="191">
        <v>3500000</v>
      </c>
      <c r="F4103" s="191">
        <v>2422018.4</v>
      </c>
    </row>
    <row r="4104" spans="3:6">
      <c r="C4104" s="212" t="s">
        <v>2484</v>
      </c>
      <c r="D4104" s="191">
        <v>21391664</v>
      </c>
      <c r="E4104" s="191">
        <v>13928114.140000001</v>
      </c>
      <c r="F4104" s="191">
        <v>4821411.88</v>
      </c>
    </row>
    <row r="4105" spans="3:6">
      <c r="C4105" s="213" t="s">
        <v>2485</v>
      </c>
      <c r="D4105" s="191">
        <v>21391664</v>
      </c>
      <c r="E4105" s="191">
        <v>13928114.140000001</v>
      </c>
      <c r="F4105" s="191">
        <v>4821411.88</v>
      </c>
    </row>
    <row r="4106" spans="3:6">
      <c r="C4106" s="212" t="s">
        <v>3769</v>
      </c>
      <c r="D4106" s="191">
        <v>2225932869</v>
      </c>
      <c r="E4106" s="191">
        <v>34440841</v>
      </c>
      <c r="F4106" s="191">
        <v>0</v>
      </c>
    </row>
    <row r="4107" spans="3:6">
      <c r="C4107" s="213" t="s">
        <v>3075</v>
      </c>
      <c r="D4107" s="191">
        <v>2225932869</v>
      </c>
      <c r="E4107" s="191">
        <v>34440841</v>
      </c>
      <c r="F4107" s="191">
        <v>0</v>
      </c>
    </row>
    <row r="4108" spans="3:6">
      <c r="C4108" s="212" t="s">
        <v>2739</v>
      </c>
      <c r="D4108" s="191">
        <v>11006928</v>
      </c>
      <c r="E4108" s="191">
        <v>2468272.5</v>
      </c>
      <c r="F4108" s="191">
        <v>2468271.5</v>
      </c>
    </row>
    <row r="4109" spans="3:6">
      <c r="C4109" s="213" t="s">
        <v>2486</v>
      </c>
      <c r="D4109" s="191">
        <v>11006928</v>
      </c>
      <c r="E4109" s="191">
        <v>2468272.5</v>
      </c>
      <c r="F4109" s="191">
        <v>2468271.5</v>
      </c>
    </row>
    <row r="4110" spans="3:6">
      <c r="C4110" s="212" t="s">
        <v>2487</v>
      </c>
      <c r="D4110" s="191">
        <v>11006928</v>
      </c>
      <c r="E4110" s="191">
        <v>6706196</v>
      </c>
      <c r="F4110" s="191">
        <v>6706195.0700000003</v>
      </c>
    </row>
    <row r="4111" spans="3:6">
      <c r="C4111" s="213" t="s">
        <v>2488</v>
      </c>
      <c r="D4111" s="191">
        <v>11006928</v>
      </c>
      <c r="E4111" s="191">
        <v>6706196</v>
      </c>
      <c r="F4111" s="191">
        <v>6706195.0700000003</v>
      </c>
    </row>
    <row r="4112" spans="3:6">
      <c r="C4112" s="212" t="s">
        <v>2489</v>
      </c>
      <c r="D4112" s="191">
        <v>4684890</v>
      </c>
      <c r="E4112" s="191">
        <v>3620000</v>
      </c>
      <c r="F4112" s="191">
        <v>2654195.19</v>
      </c>
    </row>
    <row r="4113" spans="3:6">
      <c r="C4113" s="213" t="s">
        <v>2490</v>
      </c>
      <c r="D4113" s="191">
        <v>4684890</v>
      </c>
      <c r="E4113" s="191">
        <v>3620000</v>
      </c>
      <c r="F4113" s="191">
        <v>2654195.19</v>
      </c>
    </row>
    <row r="4114" spans="3:6">
      <c r="C4114" s="212" t="s">
        <v>3768</v>
      </c>
      <c r="D4114" s="191">
        <v>11006928</v>
      </c>
      <c r="E4114" s="191">
        <v>6612540</v>
      </c>
      <c r="F4114" s="191">
        <v>6612539.0800000001</v>
      </c>
    </row>
    <row r="4115" spans="3:6">
      <c r="C4115" s="213" t="s">
        <v>2491</v>
      </c>
      <c r="D4115" s="191">
        <v>11006928</v>
      </c>
      <c r="E4115" s="191">
        <v>6612540</v>
      </c>
      <c r="F4115" s="191">
        <v>6612539.0800000001</v>
      </c>
    </row>
    <row r="4116" spans="3:6">
      <c r="C4116" s="212" t="s">
        <v>2740</v>
      </c>
      <c r="D4116" s="191">
        <v>342816414</v>
      </c>
      <c r="E4116" s="191">
        <v>159697981.71000001</v>
      </c>
      <c r="F4116" s="191">
        <v>159697919.56999999</v>
      </c>
    </row>
    <row r="4117" spans="3:6">
      <c r="C4117" s="213" t="s">
        <v>1116</v>
      </c>
      <c r="D4117" s="191">
        <v>342816414</v>
      </c>
      <c r="E4117" s="191">
        <v>159697981.71000001</v>
      </c>
      <c r="F4117" s="191">
        <v>159697919.56999999</v>
      </c>
    </row>
    <row r="4118" spans="3:6">
      <c r="C4118" s="212" t="s">
        <v>2492</v>
      </c>
      <c r="D4118" s="191">
        <v>6611838</v>
      </c>
      <c r="E4118" s="191">
        <v>3815714</v>
      </c>
      <c r="F4118" s="191">
        <v>3815713.44</v>
      </c>
    </row>
    <row r="4119" spans="3:6">
      <c r="C4119" s="213" t="s">
        <v>2493</v>
      </c>
      <c r="D4119" s="191">
        <v>6611838</v>
      </c>
      <c r="E4119" s="191">
        <v>3815714</v>
      </c>
      <c r="F4119" s="191">
        <v>3815713.44</v>
      </c>
    </row>
    <row r="4120" spans="3:6">
      <c r="C4120" s="212" t="s">
        <v>2494</v>
      </c>
      <c r="D4120" s="191">
        <v>11006928</v>
      </c>
      <c r="E4120" s="191">
        <v>4095399</v>
      </c>
      <c r="F4120" s="191">
        <v>4095398.7</v>
      </c>
    </row>
    <row r="4121" spans="3:6">
      <c r="C4121" s="213" t="s">
        <v>2495</v>
      </c>
      <c r="D4121" s="191">
        <v>11006928</v>
      </c>
      <c r="E4121" s="191">
        <v>4095399</v>
      </c>
      <c r="F4121" s="191">
        <v>4095398.7</v>
      </c>
    </row>
    <row r="4122" spans="3:6">
      <c r="C4122" s="212" t="s">
        <v>3767</v>
      </c>
      <c r="D4122" s="191">
        <v>11006928</v>
      </c>
      <c r="E4122" s="191">
        <v>4045178</v>
      </c>
      <c r="F4122" s="191">
        <v>4045177.9</v>
      </c>
    </row>
    <row r="4123" spans="3:6">
      <c r="C4123" s="213" t="s">
        <v>2496</v>
      </c>
      <c r="D4123" s="191">
        <v>11006928</v>
      </c>
      <c r="E4123" s="191">
        <v>4045178</v>
      </c>
      <c r="F4123" s="191">
        <v>4045177.9</v>
      </c>
    </row>
    <row r="4124" spans="3:6">
      <c r="C4124" s="212" t="s">
        <v>1117</v>
      </c>
      <c r="D4124" s="191">
        <v>454550517</v>
      </c>
      <c r="E4124" s="191">
        <v>198732675.94</v>
      </c>
      <c r="F4124" s="191">
        <v>196732666.23000002</v>
      </c>
    </row>
    <row r="4125" spans="3:6">
      <c r="C4125" s="213" t="s">
        <v>1118</v>
      </c>
      <c r="D4125" s="191">
        <v>454550517</v>
      </c>
      <c r="E4125" s="191">
        <v>198732675.94</v>
      </c>
      <c r="F4125" s="191">
        <v>196732666.23000002</v>
      </c>
    </row>
    <row r="4126" spans="3:6">
      <c r="C4126" s="211" t="s">
        <v>282</v>
      </c>
      <c r="D4126" s="199">
        <v>546024916</v>
      </c>
      <c r="E4126" s="199">
        <v>326470530.61000001</v>
      </c>
      <c r="F4126" s="199">
        <v>171891154.16</v>
      </c>
    </row>
    <row r="4127" spans="3:6">
      <c r="C4127" s="212" t="s">
        <v>3766</v>
      </c>
      <c r="D4127" s="191">
        <v>292970899</v>
      </c>
      <c r="E4127" s="191">
        <v>103416513.61</v>
      </c>
      <c r="F4127" s="191">
        <v>24541627.030000001</v>
      </c>
    </row>
    <row r="4128" spans="3:6">
      <c r="C4128" s="213" t="s">
        <v>1402</v>
      </c>
      <c r="D4128" s="191">
        <v>292970899</v>
      </c>
      <c r="E4128" s="191">
        <v>103416513.61</v>
      </c>
      <c r="F4128" s="191">
        <v>24541627.030000001</v>
      </c>
    </row>
    <row r="4129" spans="3:6">
      <c r="C4129" s="212" t="s">
        <v>3765</v>
      </c>
      <c r="D4129" s="191">
        <v>253054017</v>
      </c>
      <c r="E4129" s="191">
        <v>223054017</v>
      </c>
      <c r="F4129" s="191">
        <v>147349527.13</v>
      </c>
    </row>
    <row r="4130" spans="3:6">
      <c r="C4130" s="213" t="s">
        <v>2539</v>
      </c>
      <c r="D4130" s="191">
        <v>253054017</v>
      </c>
      <c r="E4130" s="191">
        <v>223054017</v>
      </c>
      <c r="F4130" s="191">
        <v>147349527.13</v>
      </c>
    </row>
    <row r="4131" spans="3:6">
      <c r="C4131" s="211" t="s">
        <v>297</v>
      </c>
      <c r="D4131" s="199">
        <v>1513422256</v>
      </c>
      <c r="E4131" s="199">
        <v>1028270581</v>
      </c>
      <c r="F4131" s="199">
        <v>1019036563.61</v>
      </c>
    </row>
    <row r="4132" spans="3:6">
      <c r="C4132" s="212" t="s">
        <v>2729</v>
      </c>
      <c r="D4132" s="191">
        <v>0</v>
      </c>
      <c r="E4132" s="191">
        <v>63750000</v>
      </c>
      <c r="F4132" s="191">
        <v>54515984.859999999</v>
      </c>
    </row>
    <row r="4133" spans="3:6">
      <c r="C4133" s="213" t="s">
        <v>923</v>
      </c>
      <c r="D4133" s="191">
        <v>0</v>
      </c>
      <c r="E4133" s="191">
        <v>63750000</v>
      </c>
      <c r="F4133" s="191">
        <v>54515984.859999999</v>
      </c>
    </row>
    <row r="4134" spans="3:6">
      <c r="C4134" s="212" t="s">
        <v>3764</v>
      </c>
      <c r="D4134" s="191">
        <v>1053129174</v>
      </c>
      <c r="E4134" s="191">
        <v>0</v>
      </c>
      <c r="F4134" s="191">
        <v>0</v>
      </c>
    </row>
    <row r="4135" spans="3:6">
      <c r="C4135" s="213" t="s">
        <v>1109</v>
      </c>
      <c r="D4135" s="191">
        <v>1053129174</v>
      </c>
      <c r="E4135" s="191">
        <v>0</v>
      </c>
      <c r="F4135" s="191">
        <v>0</v>
      </c>
    </row>
    <row r="4136" spans="3:6">
      <c r="C4136" s="212" t="s">
        <v>3763</v>
      </c>
      <c r="D4136" s="191">
        <v>250000000</v>
      </c>
      <c r="E4136" s="191">
        <v>489528758</v>
      </c>
      <c r="F4136" s="191">
        <v>489528758</v>
      </c>
    </row>
    <row r="4137" spans="3:6">
      <c r="C4137" s="213" t="s">
        <v>925</v>
      </c>
      <c r="D4137" s="191">
        <v>250000000</v>
      </c>
      <c r="E4137" s="191">
        <v>489528758</v>
      </c>
      <c r="F4137" s="191">
        <v>489528758</v>
      </c>
    </row>
    <row r="4138" spans="3:6">
      <c r="C4138" s="212" t="s">
        <v>3762</v>
      </c>
      <c r="D4138" s="191">
        <v>0</v>
      </c>
      <c r="E4138" s="191">
        <v>18750504</v>
      </c>
      <c r="F4138" s="191">
        <v>18750503.09</v>
      </c>
    </row>
    <row r="4139" spans="3:6">
      <c r="C4139" s="213" t="s">
        <v>3200</v>
      </c>
      <c r="D4139" s="191">
        <v>0</v>
      </c>
      <c r="E4139" s="191">
        <v>18750504</v>
      </c>
      <c r="F4139" s="191">
        <v>18750503.09</v>
      </c>
    </row>
    <row r="4140" spans="3:6">
      <c r="C4140" s="212" t="s">
        <v>3761</v>
      </c>
      <c r="D4140" s="191">
        <v>0</v>
      </c>
      <c r="E4140" s="191">
        <v>125078159</v>
      </c>
      <c r="F4140" s="191">
        <v>125078159</v>
      </c>
    </row>
    <row r="4141" spans="3:6">
      <c r="C4141" s="213" t="s">
        <v>3199</v>
      </c>
      <c r="D4141" s="191">
        <v>0</v>
      </c>
      <c r="E4141" s="191">
        <v>125078159</v>
      </c>
      <c r="F4141" s="191">
        <v>125078159</v>
      </c>
    </row>
    <row r="4142" spans="3:6">
      <c r="C4142" s="212" t="s">
        <v>3060</v>
      </c>
      <c r="D4142" s="191">
        <v>0</v>
      </c>
      <c r="E4142" s="191">
        <v>312751000</v>
      </c>
      <c r="F4142" s="191">
        <v>312751000</v>
      </c>
    </row>
    <row r="4143" spans="3:6">
      <c r="C4143" s="213" t="s">
        <v>4203</v>
      </c>
      <c r="D4143" s="191">
        <v>0</v>
      </c>
      <c r="E4143" s="191">
        <v>312751000</v>
      </c>
      <c r="F4143" s="191">
        <v>312751000</v>
      </c>
    </row>
    <row r="4144" spans="3:6">
      <c r="C4144" s="212" t="s">
        <v>3760</v>
      </c>
      <c r="D4144" s="191">
        <v>210293082</v>
      </c>
      <c r="E4144" s="191">
        <v>18412160</v>
      </c>
      <c r="F4144" s="191">
        <v>18412158.66</v>
      </c>
    </row>
    <row r="4145" spans="3:6">
      <c r="C4145" s="213" t="s">
        <v>1110</v>
      </c>
      <c r="D4145" s="191">
        <v>210293082</v>
      </c>
      <c r="E4145" s="191">
        <v>18412160</v>
      </c>
      <c r="F4145" s="191">
        <v>18412158.66</v>
      </c>
    </row>
    <row r="4146" spans="3:6">
      <c r="C4146" s="211" t="s">
        <v>283</v>
      </c>
      <c r="D4146" s="199">
        <v>11111323924</v>
      </c>
      <c r="E4146" s="199">
        <v>8704754919</v>
      </c>
      <c r="F4146" s="199">
        <v>7535621673.3399992</v>
      </c>
    </row>
    <row r="4147" spans="3:6">
      <c r="C4147" s="212" t="s">
        <v>578</v>
      </c>
      <c r="D4147" s="191">
        <v>2589740270</v>
      </c>
      <c r="E4147" s="191">
        <v>3858461640</v>
      </c>
      <c r="F4147" s="191">
        <v>3043757579.2799997</v>
      </c>
    </row>
    <row r="4148" spans="3:6">
      <c r="C4148" s="213" t="s">
        <v>924</v>
      </c>
      <c r="D4148" s="191">
        <v>2589740270</v>
      </c>
      <c r="E4148" s="191">
        <v>3858461640</v>
      </c>
      <c r="F4148" s="191">
        <v>3043757579.2799997</v>
      </c>
    </row>
    <row r="4149" spans="3:6">
      <c r="C4149" s="212" t="s">
        <v>579</v>
      </c>
      <c r="D4149" s="191">
        <v>8435000000</v>
      </c>
      <c r="E4149" s="191">
        <v>4238500000</v>
      </c>
      <c r="F4149" s="191">
        <v>4230778639.0799999</v>
      </c>
    </row>
    <row r="4150" spans="3:6">
      <c r="C4150" s="213" t="s">
        <v>926</v>
      </c>
      <c r="D4150" s="191">
        <v>8435000000</v>
      </c>
      <c r="E4150" s="191">
        <v>4238500000</v>
      </c>
      <c r="F4150" s="191">
        <v>4230778639.0799999</v>
      </c>
    </row>
    <row r="4151" spans="3:6">
      <c r="C4151" s="212" t="s">
        <v>2730</v>
      </c>
      <c r="D4151" s="191">
        <v>86583654</v>
      </c>
      <c r="E4151" s="191">
        <v>607793279</v>
      </c>
      <c r="F4151" s="191">
        <v>261085454.97999999</v>
      </c>
    </row>
    <row r="4152" spans="3:6">
      <c r="C4152" s="213" t="s">
        <v>928</v>
      </c>
      <c r="D4152" s="191">
        <v>86583654</v>
      </c>
      <c r="E4152" s="191">
        <v>607793279</v>
      </c>
      <c r="F4152" s="191">
        <v>261085454.97999999</v>
      </c>
    </row>
    <row r="4153" spans="3:6">
      <c r="C4153" s="210" t="s">
        <v>296</v>
      </c>
      <c r="D4153" s="191">
        <v>7775541171</v>
      </c>
      <c r="E4153" s="191">
        <v>6153267503.0900002</v>
      </c>
      <c r="F4153" s="191">
        <v>2412560415.7399998</v>
      </c>
    </row>
    <row r="4154" spans="3:6">
      <c r="C4154" s="211" t="s">
        <v>280</v>
      </c>
      <c r="D4154" s="199">
        <v>1247502861</v>
      </c>
      <c r="E4154" s="199">
        <v>1404450615.5300002</v>
      </c>
      <c r="F4154" s="199">
        <v>1113369792.7599998</v>
      </c>
    </row>
    <row r="4155" spans="3:6">
      <c r="C4155" s="212" t="s">
        <v>281</v>
      </c>
      <c r="D4155" s="191">
        <v>293156045</v>
      </c>
      <c r="E4155" s="191">
        <v>335262116.19999999</v>
      </c>
      <c r="F4155" s="191">
        <v>167198927.61000001</v>
      </c>
    </row>
    <row r="4156" spans="3:6">
      <c r="C4156" s="213" t="s">
        <v>948</v>
      </c>
      <c r="D4156" s="191">
        <v>204230000</v>
      </c>
      <c r="E4156" s="191">
        <v>204230000</v>
      </c>
      <c r="F4156" s="191">
        <v>119452509.01000001</v>
      </c>
    </row>
    <row r="4157" spans="3:6">
      <c r="C4157" s="213" t="s">
        <v>3091</v>
      </c>
      <c r="D4157" s="191">
        <v>0</v>
      </c>
      <c r="E4157" s="191">
        <v>55906071.200000003</v>
      </c>
      <c r="F4157" s="191">
        <v>32205012.760000002</v>
      </c>
    </row>
    <row r="4158" spans="3:6">
      <c r="C4158" s="213" t="s">
        <v>949</v>
      </c>
      <c r="D4158" s="191">
        <v>84350000</v>
      </c>
      <c r="E4158" s="191">
        <v>70550000</v>
      </c>
      <c r="F4158" s="191">
        <v>15541405.84</v>
      </c>
    </row>
    <row r="4159" spans="3:6">
      <c r="C4159" s="213" t="s">
        <v>3076</v>
      </c>
      <c r="D4159" s="191">
        <v>3615000</v>
      </c>
      <c r="E4159" s="191">
        <v>3615000</v>
      </c>
      <c r="F4159" s="191">
        <v>0</v>
      </c>
    </row>
    <row r="4160" spans="3:6">
      <c r="C4160" s="213" t="s">
        <v>950</v>
      </c>
      <c r="D4160" s="191">
        <v>961045</v>
      </c>
      <c r="E4160" s="191">
        <v>961045</v>
      </c>
      <c r="F4160" s="191">
        <v>0</v>
      </c>
    </row>
    <row r="4161" spans="3:6">
      <c r="C4161" s="212" t="s">
        <v>598</v>
      </c>
      <c r="D4161" s="191">
        <v>52460000</v>
      </c>
      <c r="E4161" s="191">
        <v>33860000</v>
      </c>
      <c r="F4161" s="191">
        <v>19881648.41</v>
      </c>
    </row>
    <row r="4162" spans="3:6">
      <c r="C4162" s="213" t="s">
        <v>951</v>
      </c>
      <c r="D4162" s="191">
        <v>52460000</v>
      </c>
      <c r="E4162" s="191">
        <v>33860000</v>
      </c>
      <c r="F4162" s="191">
        <v>19881648.41</v>
      </c>
    </row>
    <row r="4163" spans="3:6">
      <c r="C4163" s="212" t="s">
        <v>3759</v>
      </c>
      <c r="D4163" s="191">
        <v>0</v>
      </c>
      <c r="E4163" s="191">
        <v>1498000</v>
      </c>
      <c r="F4163" s="191">
        <v>968463.06</v>
      </c>
    </row>
    <row r="4164" spans="3:6">
      <c r="C4164" s="213" t="s">
        <v>3192</v>
      </c>
      <c r="D4164" s="191">
        <v>0</v>
      </c>
      <c r="E4164" s="191">
        <v>1498000</v>
      </c>
      <c r="F4164" s="191">
        <v>968463.06</v>
      </c>
    </row>
    <row r="4165" spans="3:6">
      <c r="C4165" s="212" t="s">
        <v>2741</v>
      </c>
      <c r="D4165" s="191">
        <v>10566528</v>
      </c>
      <c r="E4165" s="191">
        <v>10566528</v>
      </c>
      <c r="F4165" s="191">
        <v>6614120.0300000003</v>
      </c>
    </row>
    <row r="4166" spans="3:6">
      <c r="C4166" s="213" t="s">
        <v>952</v>
      </c>
      <c r="D4166" s="191">
        <v>10566528</v>
      </c>
      <c r="E4166" s="191">
        <v>10566528</v>
      </c>
      <c r="F4166" s="191">
        <v>6614120.0300000003</v>
      </c>
    </row>
    <row r="4167" spans="3:6">
      <c r="C4167" s="212" t="s">
        <v>599</v>
      </c>
      <c r="D4167" s="191">
        <v>81961307</v>
      </c>
      <c r="E4167" s="191">
        <v>223510852.17999998</v>
      </c>
      <c r="F4167" s="191">
        <v>205604946.18000001</v>
      </c>
    </row>
    <row r="4168" spans="3:6">
      <c r="C4168" s="213" t="s">
        <v>953</v>
      </c>
      <c r="D4168" s="191">
        <v>81961307</v>
      </c>
      <c r="E4168" s="191">
        <v>223510852.17999998</v>
      </c>
      <c r="F4168" s="191">
        <v>205604946.18000001</v>
      </c>
    </row>
    <row r="4169" spans="3:6">
      <c r="C4169" s="212" t="s">
        <v>1042</v>
      </c>
      <c r="D4169" s="191">
        <v>4252757</v>
      </c>
      <c r="E4169" s="191">
        <v>7881780</v>
      </c>
      <c r="F4169" s="191">
        <v>6305422.6500000004</v>
      </c>
    </row>
    <row r="4170" spans="3:6">
      <c r="C4170" s="213" t="s">
        <v>1043</v>
      </c>
      <c r="D4170" s="191">
        <v>4252757</v>
      </c>
      <c r="E4170" s="191">
        <v>7881780</v>
      </c>
      <c r="F4170" s="191">
        <v>6305422.6500000004</v>
      </c>
    </row>
    <row r="4171" spans="3:6">
      <c r="C4171" s="212" t="s">
        <v>2742</v>
      </c>
      <c r="D4171" s="191">
        <v>21668804</v>
      </c>
      <c r="E4171" s="191">
        <v>21399196</v>
      </c>
      <c r="F4171" s="191">
        <v>21399195.52</v>
      </c>
    </row>
    <row r="4172" spans="3:6">
      <c r="C4172" s="213" t="s">
        <v>1044</v>
      </c>
      <c r="D4172" s="191">
        <v>21668804</v>
      </c>
      <c r="E4172" s="191">
        <v>21399196</v>
      </c>
      <c r="F4172" s="191">
        <v>21399195.52</v>
      </c>
    </row>
    <row r="4173" spans="3:6">
      <c r="C4173" s="212" t="s">
        <v>3758</v>
      </c>
      <c r="D4173" s="191">
        <v>3495166</v>
      </c>
      <c r="E4173" s="191">
        <v>2223495</v>
      </c>
      <c r="F4173" s="191">
        <v>2223494.96</v>
      </c>
    </row>
    <row r="4174" spans="3:6">
      <c r="C4174" s="213" t="s">
        <v>955</v>
      </c>
      <c r="D4174" s="191">
        <v>3495166</v>
      </c>
      <c r="E4174" s="191">
        <v>2223495</v>
      </c>
      <c r="F4174" s="191">
        <v>2223494.96</v>
      </c>
    </row>
    <row r="4175" spans="3:6">
      <c r="C4175" s="212" t="s">
        <v>602</v>
      </c>
      <c r="D4175" s="191">
        <v>85603015</v>
      </c>
      <c r="E4175" s="191">
        <v>0.83</v>
      </c>
      <c r="F4175" s="191">
        <v>0</v>
      </c>
    </row>
    <row r="4176" spans="3:6">
      <c r="C4176" s="213" t="s">
        <v>957</v>
      </c>
      <c r="D4176" s="191">
        <v>85603015</v>
      </c>
      <c r="E4176" s="191">
        <v>0.83</v>
      </c>
      <c r="F4176" s="191">
        <v>0</v>
      </c>
    </row>
    <row r="4177" spans="3:6">
      <c r="C4177" s="212" t="s">
        <v>601</v>
      </c>
      <c r="D4177" s="191">
        <v>521017995</v>
      </c>
      <c r="E4177" s="191">
        <v>113736217.53</v>
      </c>
      <c r="F4177" s="191">
        <v>105158361.27</v>
      </c>
    </row>
    <row r="4178" spans="3:6">
      <c r="C4178" s="213" t="s">
        <v>956</v>
      </c>
      <c r="D4178" s="191">
        <v>521017995</v>
      </c>
      <c r="E4178" s="191">
        <v>113736217.53</v>
      </c>
      <c r="F4178" s="191">
        <v>105158361.27</v>
      </c>
    </row>
    <row r="4179" spans="3:6">
      <c r="C4179" s="212" t="s">
        <v>984</v>
      </c>
      <c r="D4179" s="191">
        <v>8172215</v>
      </c>
      <c r="E4179" s="191">
        <v>8607582</v>
      </c>
      <c r="F4179" s="191">
        <v>8607582</v>
      </c>
    </row>
    <row r="4180" spans="3:6">
      <c r="C4180" s="213" t="s">
        <v>985</v>
      </c>
      <c r="D4180" s="191">
        <v>8172215</v>
      </c>
      <c r="E4180" s="191">
        <v>8607582</v>
      </c>
      <c r="F4180" s="191">
        <v>8607582</v>
      </c>
    </row>
    <row r="4181" spans="3:6">
      <c r="C4181" s="212" t="s">
        <v>3077</v>
      </c>
      <c r="D4181" s="191">
        <v>9332792</v>
      </c>
      <c r="E4181" s="191">
        <v>2</v>
      </c>
      <c r="F4181" s="191">
        <v>0</v>
      </c>
    </row>
    <row r="4182" spans="3:6">
      <c r="C4182" s="213" t="s">
        <v>3078</v>
      </c>
      <c r="D4182" s="191">
        <v>9332792</v>
      </c>
      <c r="E4182" s="191">
        <v>2</v>
      </c>
      <c r="F4182" s="191">
        <v>0</v>
      </c>
    </row>
    <row r="4183" spans="3:6">
      <c r="C4183" s="212" t="s">
        <v>3079</v>
      </c>
      <c r="D4183" s="191">
        <v>6615119</v>
      </c>
      <c r="E4183" s="191">
        <v>2</v>
      </c>
      <c r="F4183" s="191">
        <v>0</v>
      </c>
    </row>
    <row r="4184" spans="3:6">
      <c r="C4184" s="213" t="s">
        <v>3080</v>
      </c>
      <c r="D4184" s="191">
        <v>6615119</v>
      </c>
      <c r="E4184" s="191">
        <v>2</v>
      </c>
      <c r="F4184" s="191">
        <v>0</v>
      </c>
    </row>
    <row r="4185" spans="3:6">
      <c r="C4185" s="212" t="s">
        <v>2113</v>
      </c>
      <c r="D4185" s="191">
        <v>118946174</v>
      </c>
      <c r="E4185" s="191">
        <v>629785684.3900001</v>
      </c>
      <c r="F4185" s="191">
        <v>554971736.97000003</v>
      </c>
    </row>
    <row r="4186" spans="3:6">
      <c r="C4186" s="213" t="s">
        <v>2114</v>
      </c>
      <c r="D4186" s="191">
        <v>118946174</v>
      </c>
      <c r="E4186" s="191">
        <v>629785684.3900001</v>
      </c>
      <c r="F4186" s="191">
        <v>554971736.97000003</v>
      </c>
    </row>
    <row r="4187" spans="3:6">
      <c r="C4187" s="212" t="s">
        <v>1119</v>
      </c>
      <c r="D4187" s="191">
        <v>30254944</v>
      </c>
      <c r="E4187" s="191">
        <v>16119159.4</v>
      </c>
      <c r="F4187" s="191">
        <v>14435894.1</v>
      </c>
    </row>
    <row r="4188" spans="3:6">
      <c r="C4188" s="213" t="s">
        <v>1120</v>
      </c>
      <c r="D4188" s="191">
        <v>30254944</v>
      </c>
      <c r="E4188" s="191">
        <v>16119159.4</v>
      </c>
      <c r="F4188" s="191">
        <v>14435894.1</v>
      </c>
    </row>
    <row r="4189" spans="3:6">
      <c r="C4189" s="211" t="s">
        <v>297</v>
      </c>
      <c r="D4189" s="199">
        <v>0</v>
      </c>
      <c r="E4189" s="199">
        <v>94889890</v>
      </c>
      <c r="F4189" s="199">
        <v>90464889.459999993</v>
      </c>
    </row>
    <row r="4190" spans="3:6">
      <c r="C4190" s="212" t="s">
        <v>1042</v>
      </c>
      <c r="D4190" s="191">
        <v>0</v>
      </c>
      <c r="E4190" s="191">
        <v>9418648</v>
      </c>
      <c r="F4190" s="191">
        <v>9418648</v>
      </c>
    </row>
    <row r="4191" spans="3:6">
      <c r="C4191" s="213" t="s">
        <v>1043</v>
      </c>
      <c r="D4191" s="191">
        <v>0</v>
      </c>
      <c r="E4191" s="191">
        <v>9418648</v>
      </c>
      <c r="F4191" s="191">
        <v>9418648</v>
      </c>
    </row>
    <row r="4192" spans="3:6">
      <c r="C4192" s="212" t="s">
        <v>2113</v>
      </c>
      <c r="D4192" s="191">
        <v>0</v>
      </c>
      <c r="E4192" s="191">
        <v>85471242</v>
      </c>
      <c r="F4192" s="191">
        <v>81046241.459999993</v>
      </c>
    </row>
    <row r="4193" spans="3:6">
      <c r="C4193" s="213" t="s">
        <v>2114</v>
      </c>
      <c r="D4193" s="191">
        <v>0</v>
      </c>
      <c r="E4193" s="191">
        <v>85471242</v>
      </c>
      <c r="F4193" s="191">
        <v>81046241.459999993</v>
      </c>
    </row>
    <row r="4194" spans="3:6">
      <c r="C4194" s="211" t="s">
        <v>283</v>
      </c>
      <c r="D4194" s="199">
        <v>6213332841</v>
      </c>
      <c r="E4194" s="199">
        <v>4339221528.5599995</v>
      </c>
      <c r="F4194" s="199">
        <v>1054975801.7800001</v>
      </c>
    </row>
    <row r="4195" spans="3:6">
      <c r="C4195" s="212" t="s">
        <v>281</v>
      </c>
      <c r="D4195" s="191">
        <v>2007597322</v>
      </c>
      <c r="E4195" s="191">
        <v>821815825</v>
      </c>
      <c r="F4195" s="191">
        <v>238153367.20000002</v>
      </c>
    </row>
    <row r="4196" spans="3:6">
      <c r="C4196" s="213" t="s">
        <v>949</v>
      </c>
      <c r="D4196" s="191">
        <v>202959198</v>
      </c>
      <c r="E4196" s="191">
        <v>184959197.99999997</v>
      </c>
      <c r="F4196" s="191">
        <v>80384214.890000001</v>
      </c>
    </row>
    <row r="4197" spans="3:6">
      <c r="C4197" s="213" t="s">
        <v>3076</v>
      </c>
      <c r="D4197" s="191">
        <v>111613125</v>
      </c>
      <c r="E4197" s="191">
        <v>25574875</v>
      </c>
      <c r="F4197" s="191">
        <v>0</v>
      </c>
    </row>
    <row r="4198" spans="3:6">
      <c r="C4198" s="213" t="s">
        <v>958</v>
      </c>
      <c r="D4198" s="191">
        <v>313300000</v>
      </c>
      <c r="E4198" s="191">
        <v>121460000</v>
      </c>
      <c r="F4198" s="191">
        <v>58425661.759999998</v>
      </c>
    </row>
    <row r="4199" spans="3:6">
      <c r="C4199" s="213" t="s">
        <v>959</v>
      </c>
      <c r="D4199" s="191">
        <v>662750000</v>
      </c>
      <c r="E4199" s="191">
        <v>217021753</v>
      </c>
      <c r="F4199" s="191">
        <v>99343490.550000012</v>
      </c>
    </row>
    <row r="4200" spans="3:6">
      <c r="C4200" s="213" t="s">
        <v>3081</v>
      </c>
      <c r="D4200" s="191">
        <v>602499999</v>
      </c>
      <c r="E4200" s="191">
        <v>242799999</v>
      </c>
      <c r="F4200" s="191">
        <v>0</v>
      </c>
    </row>
    <row r="4201" spans="3:6">
      <c r="C4201" s="213" t="s">
        <v>3082</v>
      </c>
      <c r="D4201" s="191">
        <v>114475000</v>
      </c>
      <c r="E4201" s="191">
        <v>30000000</v>
      </c>
      <c r="F4201" s="191">
        <v>0</v>
      </c>
    </row>
    <row r="4202" spans="3:6">
      <c r="C4202" s="212" t="s">
        <v>598</v>
      </c>
      <c r="D4202" s="191">
        <v>602500000</v>
      </c>
      <c r="E4202" s="191">
        <v>615616581</v>
      </c>
      <c r="F4202" s="191">
        <v>0</v>
      </c>
    </row>
    <row r="4203" spans="3:6">
      <c r="C4203" s="213" t="s">
        <v>2676</v>
      </c>
      <c r="D4203" s="191">
        <v>602500000</v>
      </c>
      <c r="E4203" s="191">
        <v>615616581</v>
      </c>
      <c r="F4203" s="191">
        <v>0</v>
      </c>
    </row>
    <row r="4204" spans="3:6">
      <c r="C4204" s="212" t="s">
        <v>3757</v>
      </c>
      <c r="D4204" s="191">
        <v>1205000000</v>
      </c>
      <c r="E4204" s="191">
        <v>162652694</v>
      </c>
      <c r="F4204" s="191">
        <v>0</v>
      </c>
    </row>
    <row r="4205" spans="3:6">
      <c r="C4205" s="213" t="s">
        <v>3083</v>
      </c>
      <c r="D4205" s="191">
        <v>1205000000</v>
      </c>
      <c r="E4205" s="191">
        <v>162652694</v>
      </c>
      <c r="F4205" s="191">
        <v>0</v>
      </c>
    </row>
    <row r="4206" spans="3:6">
      <c r="C4206" s="212" t="s">
        <v>3756</v>
      </c>
      <c r="D4206" s="191">
        <v>563538669</v>
      </c>
      <c r="E4206" s="191">
        <v>158269957.34</v>
      </c>
      <c r="F4206" s="191">
        <v>0</v>
      </c>
    </row>
    <row r="4207" spans="3:6">
      <c r="C4207" s="213" t="s">
        <v>3084</v>
      </c>
      <c r="D4207" s="191">
        <v>563538669</v>
      </c>
      <c r="E4207" s="191">
        <v>158269957.34</v>
      </c>
      <c r="F4207" s="191">
        <v>0</v>
      </c>
    </row>
    <row r="4208" spans="3:6">
      <c r="C4208" s="212" t="s">
        <v>3755</v>
      </c>
      <c r="D4208" s="191">
        <v>682415600</v>
      </c>
      <c r="E4208" s="191">
        <v>56089921.219999999</v>
      </c>
      <c r="F4208" s="191">
        <v>32714387</v>
      </c>
    </row>
    <row r="4209" spans="3:6">
      <c r="C4209" s="213" t="s">
        <v>3085</v>
      </c>
      <c r="D4209" s="191">
        <v>682415600</v>
      </c>
      <c r="E4209" s="191">
        <v>56089921.219999999</v>
      </c>
      <c r="F4209" s="191">
        <v>32714387</v>
      </c>
    </row>
    <row r="4210" spans="3:6">
      <c r="C4210" s="212" t="s">
        <v>3086</v>
      </c>
      <c r="D4210" s="191">
        <v>168700000</v>
      </c>
      <c r="E4210" s="191">
        <v>300590000</v>
      </c>
      <c r="F4210" s="191">
        <v>0</v>
      </c>
    </row>
    <row r="4211" spans="3:6">
      <c r="C4211" s="213" t="s">
        <v>3087</v>
      </c>
      <c r="D4211" s="191">
        <v>168700000</v>
      </c>
      <c r="E4211" s="191">
        <v>300590000</v>
      </c>
      <c r="F4211" s="191">
        <v>0</v>
      </c>
    </row>
    <row r="4212" spans="3:6">
      <c r="C4212" s="212" t="s">
        <v>603</v>
      </c>
      <c r="D4212" s="191">
        <v>610031250</v>
      </c>
      <c r="E4212" s="191">
        <v>1850636550</v>
      </c>
      <c r="F4212" s="191">
        <v>612912977.71000004</v>
      </c>
    </row>
    <row r="4213" spans="3:6">
      <c r="C4213" s="213" t="s">
        <v>960</v>
      </c>
      <c r="D4213" s="191">
        <v>610031250</v>
      </c>
      <c r="E4213" s="191">
        <v>1850636550</v>
      </c>
      <c r="F4213" s="191">
        <v>612912977.71000004</v>
      </c>
    </row>
    <row r="4214" spans="3:6">
      <c r="C4214" s="212" t="s">
        <v>600</v>
      </c>
      <c r="D4214" s="191">
        <v>373550000</v>
      </c>
      <c r="E4214" s="191">
        <v>373550000</v>
      </c>
      <c r="F4214" s="191">
        <v>171195069.87</v>
      </c>
    </row>
    <row r="4215" spans="3:6">
      <c r="C4215" s="213" t="s">
        <v>954</v>
      </c>
      <c r="D4215" s="191">
        <v>373550000</v>
      </c>
      <c r="E4215" s="191">
        <v>373550000</v>
      </c>
      <c r="F4215" s="191">
        <v>171195069.87</v>
      </c>
    </row>
    <row r="4216" spans="3:6">
      <c r="C4216" s="211" t="s">
        <v>284</v>
      </c>
      <c r="D4216" s="199">
        <v>314705469</v>
      </c>
      <c r="E4216" s="199">
        <v>314705469</v>
      </c>
      <c r="F4216" s="199">
        <v>153749931.74000004</v>
      </c>
    </row>
    <row r="4217" spans="3:6">
      <c r="C4217" s="212" t="s">
        <v>281</v>
      </c>
      <c r="D4217" s="191">
        <v>293687469</v>
      </c>
      <c r="E4217" s="191">
        <v>293687469</v>
      </c>
      <c r="F4217" s="191">
        <v>153749931.74000004</v>
      </c>
    </row>
    <row r="4218" spans="3:6">
      <c r="C4218" s="213" t="s">
        <v>948</v>
      </c>
      <c r="D4218" s="191">
        <v>199036250</v>
      </c>
      <c r="E4218" s="191">
        <v>199036249.99999997</v>
      </c>
      <c r="F4218" s="191">
        <v>145744096.80000001</v>
      </c>
    </row>
    <row r="4219" spans="3:6">
      <c r="C4219" s="213" t="s">
        <v>949</v>
      </c>
      <c r="D4219" s="191">
        <v>5000750</v>
      </c>
      <c r="E4219" s="191">
        <v>5000750</v>
      </c>
      <c r="F4219" s="191">
        <v>961183.27</v>
      </c>
    </row>
    <row r="4220" spans="3:6">
      <c r="C4220" s="213" t="s">
        <v>961</v>
      </c>
      <c r="D4220" s="191">
        <v>2500134</v>
      </c>
      <c r="E4220" s="191">
        <v>2500134</v>
      </c>
      <c r="F4220" s="191">
        <v>1452114.52</v>
      </c>
    </row>
    <row r="4221" spans="3:6">
      <c r="C4221" s="213" t="s">
        <v>962</v>
      </c>
      <c r="D4221" s="191">
        <v>6444341</v>
      </c>
      <c r="E4221" s="191">
        <v>6444341</v>
      </c>
      <c r="F4221" s="191">
        <v>2817300.1399999997</v>
      </c>
    </row>
    <row r="4222" spans="3:6">
      <c r="C4222" s="213" t="s">
        <v>963</v>
      </c>
      <c r="D4222" s="191">
        <v>1455232</v>
      </c>
      <c r="E4222" s="191">
        <v>1455232</v>
      </c>
      <c r="F4222" s="191">
        <v>0</v>
      </c>
    </row>
    <row r="4223" spans="3:6">
      <c r="C4223" s="213" t="s">
        <v>964</v>
      </c>
      <c r="D4223" s="191">
        <v>13461488</v>
      </c>
      <c r="E4223" s="191">
        <v>13461488</v>
      </c>
      <c r="F4223" s="191">
        <v>1585369.24</v>
      </c>
    </row>
    <row r="4224" spans="3:6">
      <c r="C4224" s="213" t="s">
        <v>950</v>
      </c>
      <c r="D4224" s="191">
        <v>2868137</v>
      </c>
      <c r="E4224" s="191">
        <v>2868137</v>
      </c>
      <c r="F4224" s="191">
        <v>1189867.77</v>
      </c>
    </row>
    <row r="4225" spans="3:6">
      <c r="C4225" s="213" t="s">
        <v>965</v>
      </c>
      <c r="D4225" s="191">
        <v>62921137</v>
      </c>
      <c r="E4225" s="191">
        <v>62921137</v>
      </c>
      <c r="F4225" s="191">
        <v>0</v>
      </c>
    </row>
    <row r="4226" spans="3:6">
      <c r="C4226" s="212" t="s">
        <v>3754</v>
      </c>
      <c r="D4226" s="191">
        <v>21018000</v>
      </c>
      <c r="E4226" s="191">
        <v>21018000</v>
      </c>
      <c r="F4226" s="191">
        <v>0</v>
      </c>
    </row>
    <row r="4227" spans="3:6">
      <c r="C4227" s="213" t="s">
        <v>966</v>
      </c>
      <c r="D4227" s="191">
        <v>21018000</v>
      </c>
      <c r="E4227" s="191">
        <v>21018000</v>
      </c>
      <c r="F4227" s="191">
        <v>0</v>
      </c>
    </row>
    <row r="4228" spans="3:6">
      <c r="C4228" s="184" t="s">
        <v>967</v>
      </c>
      <c r="D4228" s="182">
        <v>113668099604</v>
      </c>
      <c r="E4228" s="182">
        <v>113668099604</v>
      </c>
      <c r="F4228" s="182">
        <v>93046067265.720001</v>
      </c>
    </row>
    <row r="4229" spans="3:6">
      <c r="C4229" s="183" t="s">
        <v>4320</v>
      </c>
      <c r="D4229" s="181">
        <v>113668099604</v>
      </c>
      <c r="E4229" s="181">
        <v>113668099604</v>
      </c>
      <c r="F4229" s="181">
        <v>93046067265.720001</v>
      </c>
    </row>
    <row r="4230" spans="3:6">
      <c r="C4230" s="210" t="s">
        <v>4322</v>
      </c>
      <c r="D4230" s="191">
        <v>113668099604</v>
      </c>
      <c r="E4230" s="191">
        <v>112987099604</v>
      </c>
      <c r="F4230" s="191">
        <v>92365067265.720001</v>
      </c>
    </row>
    <row r="4231" spans="3:6">
      <c r="C4231" s="211" t="s">
        <v>280</v>
      </c>
      <c r="D4231" s="199">
        <v>22897647271</v>
      </c>
      <c r="E4231" s="199">
        <v>22216647271</v>
      </c>
      <c r="F4231" s="199">
        <v>18493741994.849998</v>
      </c>
    </row>
    <row r="4232" spans="3:6">
      <c r="C4232" s="212" t="s">
        <v>281</v>
      </c>
      <c r="D4232" s="191">
        <v>22897647271</v>
      </c>
      <c r="E4232" s="191">
        <v>22216647271</v>
      </c>
      <c r="F4232" s="191">
        <v>18493741994.849998</v>
      </c>
    </row>
    <row r="4233" spans="3:6">
      <c r="C4233" s="211" t="s">
        <v>297</v>
      </c>
      <c r="D4233" s="199">
        <v>2075043163</v>
      </c>
      <c r="E4233" s="199">
        <v>2075043163</v>
      </c>
      <c r="F4233" s="199">
        <v>2047562803.8599999</v>
      </c>
    </row>
    <row r="4234" spans="3:6">
      <c r="C4234" s="212" t="s">
        <v>281</v>
      </c>
      <c r="D4234" s="191">
        <v>2075043163</v>
      </c>
      <c r="E4234" s="191">
        <v>2075043163</v>
      </c>
      <c r="F4234" s="191">
        <v>2047562803.8599999</v>
      </c>
    </row>
    <row r="4235" spans="3:6">
      <c r="C4235" s="211" t="s">
        <v>283</v>
      </c>
      <c r="D4235" s="199">
        <v>88695409170</v>
      </c>
      <c r="E4235" s="199">
        <v>88695409170</v>
      </c>
      <c r="F4235" s="199">
        <v>71823762467.009995</v>
      </c>
    </row>
    <row r="4236" spans="3:6">
      <c r="C4236" s="212" t="s">
        <v>281</v>
      </c>
      <c r="D4236" s="191">
        <v>88695409170</v>
      </c>
      <c r="E4236" s="191">
        <v>88695409170</v>
      </c>
      <c r="F4236" s="191">
        <v>71823762467.009995</v>
      </c>
    </row>
    <row r="4237" spans="3:6">
      <c r="C4237" s="210" t="s">
        <v>296</v>
      </c>
      <c r="D4237" s="191">
        <v>0</v>
      </c>
      <c r="E4237" s="191">
        <v>681000000</v>
      </c>
      <c r="F4237" s="191">
        <v>681000000</v>
      </c>
    </row>
    <row r="4238" spans="3:6">
      <c r="C4238" s="211" t="s">
        <v>280</v>
      </c>
      <c r="D4238" s="199">
        <v>0</v>
      </c>
      <c r="E4238" s="199">
        <v>681000000</v>
      </c>
      <c r="F4238" s="199">
        <v>681000000</v>
      </c>
    </row>
    <row r="4239" spans="3:6">
      <c r="C4239" s="212" t="s">
        <v>281</v>
      </c>
      <c r="D4239" s="191">
        <v>0</v>
      </c>
      <c r="E4239" s="191">
        <v>681000000</v>
      </c>
      <c r="F4239" s="191">
        <v>681000000</v>
      </c>
    </row>
    <row r="4240" spans="3:6">
      <c r="C4240" s="187" t="s">
        <v>604</v>
      </c>
      <c r="D4240" s="185">
        <v>1532354614554</v>
      </c>
      <c r="E4240" s="185">
        <v>1575108296516.5732</v>
      </c>
      <c r="F4240" s="185">
        <v>1400283346970.6958</v>
      </c>
    </row>
    <row r="4241" spans="3:6">
      <c r="C4241" s="214" t="s">
        <v>26</v>
      </c>
      <c r="D4241" s="215"/>
      <c r="E4241" s="215"/>
      <c r="F4241" s="216"/>
    </row>
    <row r="4242" spans="3:6" ht="25.15" customHeight="1">
      <c r="C4242" s="260" t="s">
        <v>4328</v>
      </c>
      <c r="D4242" s="260"/>
      <c r="E4242" s="260"/>
      <c r="F4242" s="216"/>
    </row>
    <row r="4243" spans="3:6" ht="25.9" customHeight="1">
      <c r="C4243" s="260" t="s">
        <v>2510</v>
      </c>
      <c r="D4243" s="260"/>
      <c r="E4243" s="215"/>
      <c r="F4243" s="216"/>
    </row>
    <row r="4244" spans="3:6">
      <c r="C4244" s="260" t="s">
        <v>27</v>
      </c>
      <c r="D4244" s="260"/>
      <c r="E4244" s="215"/>
      <c r="F4244" s="216"/>
    </row>
    <row r="4245" spans="3:6">
      <c r="C4245" s="255" t="s">
        <v>28</v>
      </c>
      <c r="D4245" s="255"/>
      <c r="E4245" s="215"/>
      <c r="F4245" s="216"/>
    </row>
    <row r="4246" spans="3:6">
      <c r="C4246" s="256" t="s">
        <v>3744</v>
      </c>
      <c r="D4246" s="256"/>
      <c r="E4246" s="256"/>
      <c r="F4246" s="256"/>
    </row>
    <row r="4247" spans="3:6">
      <c r="C4247" s="256"/>
      <c r="D4247" s="256"/>
      <c r="E4247" s="256"/>
      <c r="F4247" s="256"/>
    </row>
  </sheetData>
  <mergeCells count="14">
    <mergeCell ref="A7:G7"/>
    <mergeCell ref="A1:G1"/>
    <mergeCell ref="A2:G2"/>
    <mergeCell ref="A3:G3"/>
    <mergeCell ref="A5:G5"/>
    <mergeCell ref="A6:G6"/>
    <mergeCell ref="C4245:D4245"/>
    <mergeCell ref="C4246:F4247"/>
    <mergeCell ref="A8:G8"/>
    <mergeCell ref="C11:C12"/>
    <mergeCell ref="F11:F12"/>
    <mergeCell ref="C4242:E4242"/>
    <mergeCell ref="C4243:D4243"/>
    <mergeCell ref="C4244:D424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L16" sqref="L16"/>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29" t="s">
        <v>0</v>
      </c>
      <c r="B1" s="229"/>
      <c r="C1" s="229"/>
      <c r="D1" s="229"/>
      <c r="E1" s="229"/>
      <c r="F1" s="229"/>
      <c r="G1" s="3"/>
    </row>
    <row r="2" spans="1:9" ht="21" customHeight="1">
      <c r="A2" s="230" t="s">
        <v>1</v>
      </c>
      <c r="B2" s="230"/>
      <c r="C2" s="230"/>
      <c r="D2" s="230"/>
      <c r="E2" s="230"/>
      <c r="F2" s="230"/>
      <c r="G2" s="2"/>
      <c r="I2" s="12">
        <v>0</v>
      </c>
    </row>
    <row r="3" spans="1:9" ht="15" customHeight="1">
      <c r="A3" s="243" t="s">
        <v>2</v>
      </c>
      <c r="B3" s="243"/>
      <c r="C3" s="243"/>
      <c r="D3" s="243"/>
      <c r="E3" s="243"/>
      <c r="F3" s="243"/>
      <c r="G3" s="1"/>
    </row>
    <row r="5" spans="1:9" ht="18.75" customHeight="1">
      <c r="A5" s="245" t="s">
        <v>605</v>
      </c>
      <c r="B5" s="245"/>
      <c r="C5" s="245"/>
      <c r="D5" s="245"/>
      <c r="E5" s="245"/>
      <c r="F5" s="245"/>
      <c r="G5" s="4"/>
    </row>
    <row r="6" spans="1:9" ht="18.75">
      <c r="A6" s="241" t="s">
        <v>4317</v>
      </c>
      <c r="B6" s="241"/>
      <c r="C6" s="241"/>
      <c r="D6" s="241"/>
      <c r="E6" s="241"/>
      <c r="F6" s="241"/>
      <c r="G6" s="5"/>
    </row>
    <row r="7" spans="1:9" ht="15.75">
      <c r="A7" s="247" t="s">
        <v>5</v>
      </c>
      <c r="B7" s="247"/>
      <c r="C7" s="247"/>
      <c r="D7" s="247"/>
      <c r="E7" s="247"/>
      <c r="F7" s="247"/>
      <c r="G7" s="6"/>
    </row>
    <row r="10" spans="1:9" ht="15" customHeight="1">
      <c r="B10" s="246" t="s">
        <v>6</v>
      </c>
      <c r="C10" s="48" t="s">
        <v>7</v>
      </c>
      <c r="D10" s="49" t="s">
        <v>3730</v>
      </c>
      <c r="E10" s="248" t="s">
        <v>8</v>
      </c>
    </row>
    <row r="11" spans="1:9" ht="14.45" customHeight="1">
      <c r="B11" s="246"/>
      <c r="C11" s="49" t="s">
        <v>3741</v>
      </c>
      <c r="D11" s="49" t="s">
        <v>3738</v>
      </c>
      <c r="E11" s="248"/>
    </row>
    <row r="12" spans="1:9" ht="14.45" customHeight="1">
      <c r="B12" s="22" t="s">
        <v>14</v>
      </c>
      <c r="C12" s="28">
        <f>C13+C26</f>
        <v>45231.789592000001</v>
      </c>
      <c r="D12" s="28">
        <f>D13+D26</f>
        <v>43235.157366530002</v>
      </c>
      <c r="E12" s="95">
        <f>E13+E26</f>
        <v>39376.873595110002</v>
      </c>
      <c r="F12" s="43"/>
    </row>
    <row r="13" spans="1:9" s="7" customFormat="1" ht="14.45" customHeight="1">
      <c r="B13" s="75" t="s">
        <v>606</v>
      </c>
      <c r="C13" s="77">
        <f>C14</f>
        <v>44391.789592000001</v>
      </c>
      <c r="D13" s="77">
        <f>D14</f>
        <v>42580.516133960002</v>
      </c>
      <c r="E13" s="102">
        <f>E14</f>
        <v>38858.833462540002</v>
      </c>
      <c r="F13" s="43"/>
      <c r="G13"/>
    </row>
    <row r="14" spans="1:9" s="7" customFormat="1">
      <c r="B14" s="23" t="s">
        <v>607</v>
      </c>
      <c r="C14" s="37">
        <f>C15+C20</f>
        <v>44391.789592000001</v>
      </c>
      <c r="D14" s="37">
        <f>D15+D20</f>
        <v>42580.516133960002</v>
      </c>
      <c r="E14" s="103">
        <f>E15+E20</f>
        <v>38858.833462540002</v>
      </c>
      <c r="F14" s="43"/>
      <c r="G14"/>
    </row>
    <row r="15" spans="1:9" s="7" customFormat="1">
      <c r="B15" s="78" t="s">
        <v>608</v>
      </c>
      <c r="C15" s="91">
        <f>SUM(C16:C19)</f>
        <v>1284.405996</v>
      </c>
      <c r="D15" s="91">
        <f>SUM(D16:D19)</f>
        <v>1049.144221</v>
      </c>
      <c r="E15" s="100">
        <f>SUM(E16:E19)</f>
        <v>946.0101865800001</v>
      </c>
      <c r="F15" s="43"/>
      <c r="G15"/>
    </row>
    <row r="16" spans="1:9" s="7" customFormat="1">
      <c r="B16" s="52" t="s">
        <v>609</v>
      </c>
      <c r="C16" s="72">
        <v>399.99599999999998</v>
      </c>
      <c r="D16" s="72">
        <v>381.77808800000003</v>
      </c>
      <c r="E16" s="94">
        <v>348.44488722000006</v>
      </c>
      <c r="F16" s="43"/>
      <c r="G16" s="93"/>
      <c r="H16" s="90"/>
      <c r="I16" s="90"/>
    </row>
    <row r="17" spans="2:7" s="7" customFormat="1">
      <c r="B17" s="52" t="s">
        <v>610</v>
      </c>
      <c r="C17" s="72">
        <v>683.82999600000005</v>
      </c>
      <c r="D17" s="72">
        <v>558.50849500000004</v>
      </c>
      <c r="E17" s="94">
        <v>501.52266193999998</v>
      </c>
      <c r="F17" s="43"/>
      <c r="G17"/>
    </row>
    <row r="18" spans="2:7" s="7" customFormat="1">
      <c r="B18" s="52" t="s">
        <v>611</v>
      </c>
      <c r="C18" s="72">
        <v>153.78</v>
      </c>
      <c r="D18" s="72">
        <v>108.85763799999999</v>
      </c>
      <c r="E18" s="94">
        <v>96.042637420000005</v>
      </c>
      <c r="F18" s="43"/>
      <c r="G18"/>
    </row>
    <row r="19" spans="2:7" s="7" customFormat="1">
      <c r="B19" s="52" t="s">
        <v>612</v>
      </c>
      <c r="C19" s="72">
        <v>46.8</v>
      </c>
      <c r="D19" s="72">
        <v>0</v>
      </c>
      <c r="E19" s="94">
        <v>0</v>
      </c>
      <c r="F19" s="43"/>
      <c r="G19"/>
    </row>
    <row r="20" spans="2:7" s="7" customFormat="1">
      <c r="B20" s="78" t="s">
        <v>613</v>
      </c>
      <c r="C20" s="27">
        <f>SUM(C21:C25)</f>
        <v>43107.383596</v>
      </c>
      <c r="D20" s="27">
        <f>SUM(D21:D25)</f>
        <v>41531.371912959999</v>
      </c>
      <c r="E20" s="101">
        <f>SUM(E21:E25)</f>
        <v>37912.82327596</v>
      </c>
      <c r="F20" s="43"/>
      <c r="G20"/>
    </row>
    <row r="21" spans="2:7" s="7" customFormat="1">
      <c r="B21" s="52" t="s">
        <v>614</v>
      </c>
      <c r="C21" s="92">
        <v>30658.570800000001</v>
      </c>
      <c r="D21" s="92">
        <v>29337.236039419997</v>
      </c>
      <c r="E21" s="99">
        <v>26782.355136760001</v>
      </c>
      <c r="F21" s="43"/>
      <c r="G21"/>
    </row>
    <row r="22" spans="2:7" s="7" customFormat="1">
      <c r="B22" s="52" t="s">
        <v>615</v>
      </c>
      <c r="C22" s="72">
        <v>84</v>
      </c>
      <c r="D22" s="72">
        <v>88.810417000000001</v>
      </c>
      <c r="E22" s="94">
        <v>79.543750000000003</v>
      </c>
      <c r="F22" s="43"/>
      <c r="G22"/>
    </row>
    <row r="23" spans="2:7" s="7" customFormat="1">
      <c r="B23" s="52" t="s">
        <v>3613</v>
      </c>
      <c r="C23" s="72">
        <v>216</v>
      </c>
      <c r="D23" s="72">
        <v>369.37200000000001</v>
      </c>
      <c r="E23" s="94">
        <v>327.37200000000001</v>
      </c>
      <c r="F23" s="43"/>
      <c r="G23"/>
    </row>
    <row r="24" spans="2:7" s="7" customFormat="1">
      <c r="B24" s="52" t="s">
        <v>616</v>
      </c>
      <c r="C24" s="72">
        <v>7613.0186400000002</v>
      </c>
      <c r="D24" s="72">
        <v>7369.9128165399998</v>
      </c>
      <c r="E24" s="94">
        <v>6735.4945961800004</v>
      </c>
      <c r="F24" s="43"/>
      <c r="G24"/>
    </row>
    <row r="25" spans="2:7" s="7" customFormat="1">
      <c r="B25" s="52" t="s">
        <v>617</v>
      </c>
      <c r="C25" s="72">
        <v>4535.7941559999999</v>
      </c>
      <c r="D25" s="72">
        <v>4366.0406400000002</v>
      </c>
      <c r="E25" s="94">
        <v>3988.0577930200002</v>
      </c>
      <c r="F25" s="43"/>
      <c r="G25"/>
    </row>
    <row r="26" spans="2:7" s="7" customFormat="1">
      <c r="B26" s="75" t="s">
        <v>57</v>
      </c>
      <c r="C26" s="76">
        <f t="shared" ref="C26:E27" si="0">C27</f>
        <v>840</v>
      </c>
      <c r="D26" s="76">
        <f t="shared" si="0"/>
        <v>654.64123257000006</v>
      </c>
      <c r="E26" s="102">
        <f t="shared" si="0"/>
        <v>518.04013257000008</v>
      </c>
      <c r="F26" s="43"/>
      <c r="G26"/>
    </row>
    <row r="27" spans="2:7" s="7" customFormat="1">
      <c r="B27" s="23" t="s">
        <v>619</v>
      </c>
      <c r="C27" s="37">
        <f t="shared" si="0"/>
        <v>840</v>
      </c>
      <c r="D27" s="37">
        <f t="shared" si="0"/>
        <v>654.64123257000006</v>
      </c>
      <c r="E27" s="94">
        <f t="shared" si="0"/>
        <v>518.04013257000008</v>
      </c>
      <c r="F27" s="43"/>
      <c r="G27"/>
    </row>
    <row r="28" spans="2:7" s="7" customFormat="1">
      <c r="B28" s="78" t="s">
        <v>620</v>
      </c>
      <c r="C28" s="91">
        <f>C29+C30</f>
        <v>840</v>
      </c>
      <c r="D28" s="91">
        <f>D29+D30</f>
        <v>654.64123257000006</v>
      </c>
      <c r="E28" s="101">
        <f>E29+E30</f>
        <v>518.04013257000008</v>
      </c>
      <c r="F28" s="43"/>
    </row>
    <row r="29" spans="2:7" s="7" customFormat="1">
      <c r="B29" s="52" t="s">
        <v>3614</v>
      </c>
      <c r="C29" s="72">
        <v>155.37245100000001</v>
      </c>
      <c r="D29" s="72">
        <v>121.2290969</v>
      </c>
      <c r="E29" s="99">
        <v>95.290496900000008</v>
      </c>
      <c r="F29" s="43"/>
    </row>
    <row r="30" spans="2:7" s="7" customFormat="1">
      <c r="B30" s="52" t="s">
        <v>3615</v>
      </c>
      <c r="C30" s="72">
        <v>684.62754900000004</v>
      </c>
      <c r="D30" s="72">
        <v>533.41213567</v>
      </c>
      <c r="E30" s="94">
        <v>422.74963567000003</v>
      </c>
      <c r="F30" s="43"/>
    </row>
    <row r="31" spans="2:7">
      <c r="B31" s="34" t="s">
        <v>45</v>
      </c>
      <c r="C31" s="30">
        <f>C13+C26</f>
        <v>45231.789592000001</v>
      </c>
      <c r="D31" s="30">
        <f>D13+D26</f>
        <v>43235.157366530002</v>
      </c>
      <c r="E31" s="98">
        <f>E13+E26</f>
        <v>39376.873595110002</v>
      </c>
      <c r="F31" s="43"/>
    </row>
    <row r="32" spans="2:7">
      <c r="B32" s="15" t="s">
        <v>26</v>
      </c>
      <c r="C32" s="16"/>
      <c r="D32" s="16"/>
      <c r="E32" s="16"/>
    </row>
    <row r="33" spans="2:6" ht="36.75" customHeight="1">
      <c r="B33" s="234" t="s">
        <v>4328</v>
      </c>
      <c r="C33" s="234"/>
      <c r="D33" s="234"/>
      <c r="E33" s="234"/>
      <c r="F33" s="8"/>
    </row>
    <row r="34" spans="2:6" ht="14.45" customHeight="1">
      <c r="B34" s="44" t="s">
        <v>618</v>
      </c>
      <c r="C34" s="44"/>
      <c r="D34" s="44"/>
      <c r="E34" s="44"/>
    </row>
    <row r="35" spans="2:6" ht="12.75" customHeight="1">
      <c r="B35" s="15" t="s">
        <v>46</v>
      </c>
      <c r="C35" s="16"/>
      <c r="D35" s="16"/>
      <c r="E35" s="16"/>
      <c r="F35" t="s">
        <v>3753</v>
      </c>
    </row>
    <row r="36" spans="2:6">
      <c r="B36" s="234" t="s">
        <v>3744</v>
      </c>
      <c r="C36" s="234"/>
      <c r="D36" s="234"/>
      <c r="E36" s="234"/>
    </row>
    <row r="37" spans="2:6" ht="20.25" customHeight="1">
      <c r="B37" s="234"/>
      <c r="C37" s="234"/>
      <c r="D37" s="234"/>
      <c r="E37" s="234"/>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2B22BB-C5CC-4A68-9341-0E5F9C9847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2024-12-10T19:17:49Z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