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Diciembre/"/>
    </mc:Choice>
  </mc:AlternateContent>
  <xr:revisionPtr revIDLastSave="383" documentId="8_{944F9884-ABD7-4CA2-AF42-67DC90475D19}" xr6:coauthVersionLast="47" xr6:coauthVersionMax="47" xr10:uidLastSave="{3E082268-5352-4E89-B254-A0669CE28714}"/>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6"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inversión'!$B$11:$E$1766</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215"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6" i="4" l="1"/>
  <c r="E56" i="4"/>
  <c r="C56" i="4"/>
  <c r="E23" i="71" l="1"/>
  <c r="E22" i="71"/>
  <c r="D49" i="27"/>
  <c r="D40" i="27"/>
  <c r="E26" i="71" l="1"/>
  <c r="C55" i="4"/>
  <c r="D57" i="27"/>
  <c r="E57" i="27"/>
  <c r="E12" i="71" l="1"/>
  <c r="E17" i="71"/>
  <c r="E25" i="71" l="1"/>
  <c r="E24" i="71"/>
  <c r="F26" i="71"/>
  <c r="D26" i="71"/>
  <c r="F23" i="71"/>
  <c r="D23" i="71"/>
  <c r="F22" i="71"/>
  <c r="D22" i="71"/>
  <c r="F17" i="71"/>
  <c r="D17" i="71"/>
  <c r="F12" i="71"/>
  <c r="D12" i="71"/>
  <c r="D25" i="71" s="1"/>
  <c r="F25" i="71" l="1"/>
  <c r="D24" i="71"/>
  <c r="F24" i="71"/>
  <c r="D60" i="29" l="1"/>
  <c r="E60" i="29"/>
  <c r="C60" i="29"/>
  <c r="E49" i="27" l="1"/>
  <c r="D29" i="3"/>
  <c r="D28" i="3" s="1"/>
  <c r="D83" i="27"/>
  <c r="D81" i="27"/>
  <c r="D79" i="27"/>
  <c r="D77" i="27"/>
  <c r="D72" i="27"/>
  <c r="D67" i="27"/>
  <c r="D30" i="27"/>
  <c r="D20" i="27"/>
  <c r="D14" i="27"/>
  <c r="D101" i="29"/>
  <c r="D82" i="29"/>
  <c r="D89" i="29"/>
  <c r="D116" i="29"/>
  <c r="D115" i="29" s="1"/>
  <c r="D114" i="29" s="1"/>
  <c r="E116" i="29"/>
  <c r="E115" i="29" s="1"/>
  <c r="E114" i="29" s="1"/>
  <c r="D112" i="29"/>
  <c r="D111" i="29" s="1"/>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D14" i="3"/>
  <c r="E56" i="29"/>
  <c r="D64" i="29" l="1"/>
  <c r="D76" i="27"/>
  <c r="D13" i="27"/>
  <c r="D72" i="29"/>
  <c r="D35" i="29"/>
  <c r="D14" i="29"/>
  <c r="D13" i="4"/>
  <c r="D63" i="4" s="1"/>
  <c r="D13" i="3"/>
  <c r="D34" i="3" s="1"/>
  <c r="D85" i="27" l="1"/>
  <c r="D13" i="29"/>
  <c r="D118" i="29" s="1"/>
  <c r="E89" i="29" l="1"/>
  <c r="E67" i="27" l="1"/>
  <c r="E14" i="27"/>
  <c r="E40" i="27" l="1"/>
  <c r="E51" i="4" l="1"/>
  <c r="E47" i="29"/>
  <c r="C47" i="29"/>
  <c r="E44" i="29"/>
  <c r="E42" i="29"/>
  <c r="E39" i="29"/>
  <c r="E36" i="29"/>
  <c r="E58" i="29"/>
  <c r="E20" i="27"/>
  <c r="E29" i="3"/>
  <c r="E83" i="27"/>
  <c r="E81" i="27"/>
  <c r="C83" i="27"/>
  <c r="C81" i="27"/>
  <c r="E112" i="29" l="1"/>
  <c r="E14" i="3"/>
  <c r="E21" i="3"/>
  <c r="E58" i="4"/>
  <c r="E55" i="4" s="1"/>
  <c r="C58" i="4"/>
  <c r="E45" i="4" l="1"/>
  <c r="E68" i="29"/>
  <c r="E73" i="29"/>
  <c r="E77" i="29"/>
  <c r="C82" i="29"/>
  <c r="E82" i="29"/>
  <c r="E101" i="29"/>
  <c r="C40" i="27"/>
  <c r="C44" i="29"/>
  <c r="C53" i="4"/>
  <c r="C51" i="4"/>
  <c r="C49" i="4"/>
  <c r="C47" i="4"/>
  <c r="C45" i="4"/>
  <c r="C43" i="4"/>
  <c r="C17" i="4"/>
  <c r="C14" i="4"/>
  <c r="E77" i="27"/>
  <c r="E72" i="27"/>
  <c r="C14" i="3"/>
  <c r="E21" i="29"/>
  <c r="E15" i="29"/>
  <c r="C15" i="29"/>
  <c r="E17" i="4"/>
  <c r="E72" i="29" l="1"/>
  <c r="E65" i="29"/>
  <c r="E64" i="29" s="1"/>
  <c r="E50" i="29" l="1"/>
  <c r="E28" i="29"/>
  <c r="E24" i="29"/>
  <c r="C21" i="29"/>
  <c r="E111" i="29"/>
  <c r="E35" i="29" l="1"/>
  <c r="E14" i="29"/>
  <c r="E13" i="3" l="1"/>
  <c r="E43" i="4" l="1"/>
  <c r="E47" i="4"/>
  <c r="E79" i="27" l="1"/>
  <c r="E76" i="27" s="1"/>
  <c r="E30" i="27" l="1"/>
  <c r="E53" i="4"/>
  <c r="E49" i="4"/>
  <c r="C79"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7" i="27"/>
  <c r="C76" i="27" s="1"/>
  <c r="C49" i="27" l="1"/>
  <c r="C14" i="27"/>
  <c r="C67" i="27"/>
  <c r="C30" i="27"/>
  <c r="C72" i="27"/>
  <c r="C57" i="27"/>
  <c r="C20" i="27"/>
  <c r="E14" i="4" l="1"/>
  <c r="E13" i="4" l="1"/>
  <c r="E63" i="4" s="1"/>
  <c r="C28" i="3"/>
  <c r="E28" i="3"/>
  <c r="E34" i="3" s="1"/>
  <c r="C21" i="3"/>
  <c r="E13" i="27"/>
  <c r="E85" i="27" s="1"/>
  <c r="C13" i="3" l="1"/>
  <c r="C34" i="3" s="1"/>
  <c r="C13" i="4"/>
  <c r="C63" i="4" s="1"/>
  <c r="C13" i="27"/>
  <c r="C85"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<sst xmlns="http://schemas.openxmlformats.org/spreadsheetml/2006/main" count="1487" uniqueCount="1083">
  <si>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</si>
  <si>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</si>
  <si>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</si>
  <si>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</si>
  <si>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</si>
  <si>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</si>
  <si>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</si>
  <si>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</si>
  <si>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</si>
  <si>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</si>
  <si>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</si>
  <si>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</si>
  <si>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</si>
  <si>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</si>
  <si>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</si>
  <si>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</si>
  <si>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</si>
  <si>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</si>
  <si>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</si>
  <si>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</si>
  <si>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</si>
  <si>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</si>
  <si>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</si>
  <si>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</si>
  <si>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</si>
  <si>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</si>
  <si>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</si>
  <si>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</si>
  <si>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</si>
  <si>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</si>
  <si>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</si>
  <si>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</si>
  <si>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</si>
  <si>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</si>
  <si>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</si>
  <si>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</si>
  <si>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</si>
  <si>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</si>
  <si>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</si>
  <si>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</si>
  <si>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</si>
  <si>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</si>
  <si>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</si>
  <si>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</si>
  <si>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</si>
  <si>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</si>
  <si>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</si>
  <si>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</si>
  <si>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</si>
  <si>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</si>
  <si>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</si>
  <si>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</si>
  <si>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</si>
  <si>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</si>
  <si>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</si>
  <si>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</si>
  <si>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</si>
  <si>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</si>
  <si>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</si>
  <si>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</si>
  <si>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</si>
  <si>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</si>
  <si>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</si>
  <si>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</si>
  <si>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</si>
  <si>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</si>
  <si>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</si>
  <si>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</si>
  <si>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</si>
  <si>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</si>
  <si>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</si>
  <si>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</si>
  <si>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</si>
  <si>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</si>
  <si>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</si>
  <si>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</si>
  <si>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</si>
  <si>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</si>
  <si>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</si>
  <si>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</si>
  <si>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</si>
  <si>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</si>
  <si>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</si>
  <si>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</si>
  <si>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</si>
  <si>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</si>
  <si>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</si>
  <si>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</si>
  <si>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</si>
  <si>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</si>
  <si>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</si>
  <si>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</si>
  <si>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</si>
  <si>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</si>
  <si>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</si>
  <si>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</si>
  <si>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</si>
  <si>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</si>
  <si>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</si>
  <si>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</si>
  <si>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</si>
  <si>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</si>
  <si>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</si>
  <si>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</si>
  <si>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</si>
  <si>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</si>
  <si>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</si>
  <si>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</si>
  <si>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</si>
  <si>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</si>
  <si>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</si>
  <si>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</si>
  <si>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</si>
  <si>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</si>
  <si>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</si>
  <si>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</si>
  <si>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</si>
  <si>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</si>
  <si>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</si>
  <si>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</si>
  <si>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</si>
  <si>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</si>
  <si>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</si>
  <si>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</si>
  <si>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</si>
  <si>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</si>
  <si>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</si>
  <si>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</si>
  <si>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</si>
  <si>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</si>
  <si>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</si>
  <si>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</si>
  <si>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</si>
  <si>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</si>
  <si>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</si>
  <si>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</si>
  <si>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</si>
  <si>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</si>
  <si>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</si>
  <si>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</si>
  <si>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</si>
  <si>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</si>
  <si>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</si>
  <si>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</si>
  <si>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</si>
  <si>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</si>
  <si>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</si>
  <si>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</si>
  <si>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</si>
  <si>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</si>
  <si>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</si>
  <si>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</si>
  <si>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</si>
  <si>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</si>
  <si>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</si>
  <si>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</si>
  <si>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</si>
  <si>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</si>
  <si>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</si>
  <si>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</si>
  <si>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</si>
  <si>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</si>
  <si>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</si>
  <si>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</si>
  <si>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</si>
  <si>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</si>
  <si>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</si>
  <si>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</si>
  <si>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</si>
  <si>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</si>
  <si>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</si>
  <si>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</si>
  <si>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</si>
  <si>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</si>
  <si>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</si>
  <si>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</si>
  <si>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</si>
  <si>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</si>
  <si>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</si>
  <si>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</si>
  <si>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</si>
  <si>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</si>
  <si>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</si>
  <si>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</si>
  <si>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</si>
  <si>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</si>
  <si>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</si>
  <si>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</si>
  <si>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</si>
  <si>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</si>
  <si>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</si>
  <si>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</si>
  <si>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</si>
  <si>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</si>
  <si>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</si>
  <si>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</si>
  <si>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</si>
  <si>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</si>
  <si>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</si>
  <si>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</si>
  <si>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</si>
  <si>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</si>
  <si>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</si>
  <si>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</si>
  <si>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</si>
  <si>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</si>
  <si>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</si>
  <si>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</si>
  <si>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</si>
  <si>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</si>
  <si>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</si>
  <si>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</si>
  <si>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</si>
  <si>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</si>
  <si>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</si>
  <si>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</si>
  <si>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</si>
  <si>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</si>
  <si>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</si>
  <si>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</si>
  <si>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</si>
  <si>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</si>
  <si>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</si>
  <si>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</si>
  <si>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</si>
  <si>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</si>
  <si>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</si>
  <si>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</si>
  <si>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</si>
  <si>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</si>
  <si>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</si>
  <si>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</si>
  <si>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</si>
  <si>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</si>
  <si>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</si>
  <si>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</si>
  <si>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</si>
  <si>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</si>
  <si>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</si>
  <si>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</si>
  <si>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</si>
  <si>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</si>
  <si>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</si>
  <si>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</si>
  <si>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</si>
  <si>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</si>
  <si>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</si>
  <si>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</si>
  <si>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</si>
  <si>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</si>
  <si>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</si>
  <si>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</si>
  <si>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</si>
  <si>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</si>
  <si>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</si>
  <si>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</si>
  <si>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</si>
  <si>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</si>
  <si>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</si>
  <si>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</si>
  <si>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</si>
  <si>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</si>
  <si>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</si>
  <si>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</si>
  <si>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</si>
  <si>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</si>
  <si>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</si>
  <si>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</si>
  <si>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</si>
  <si>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</si>
  <si>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</si>
  <si>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</si>
  <si>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</si>
  <si>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</si>
  <si>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</si>
  <si>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</si>
  <si>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</si>
  <si>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</si>
  <si>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</si>
  <si>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</si>
  <si>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</si>
  <si>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</si>
  <si>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</si>
  <si>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</si>
  <si>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</si>
  <si>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</si>
  <si>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</si>
  <si>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</si>
  <si>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</si>
  <si>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</si>
  <si>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</si>
  <si>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</si>
  <si>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</si>
  <si>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</si>
  <si>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</si>
  <si>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</si>
  <si>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</si>
  <si>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</si>
  <si>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</si>
  <si>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</si>
  <si>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</si>
  <si>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</si>
  <si>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</si>
  <si>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</si>
  <si>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</si>
  <si>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</si>
  <si>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</si>
  <si>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</si>
  <si>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</si>
  <si>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</si>
  <si>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</si>
  <si>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</si>
  <si>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</si>
  <si>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</si>
  <si>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</si>
  <si>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</si>
  <si>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</si>
  <si>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</si>
  <si>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</si>
  <si>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</si>
  <si>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</si>
  <si>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</si>
  <si>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</si>
  <si>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</si>
  <si>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</si>
  <si>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</si>
  <si>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</si>
  <si>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</si>
  <si>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</si>
  <si>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</si>
  <si>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</si>
  <si>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</si>
  <si>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</si>
  <si>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</si>
  <si>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</si>
  <si>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</si>
  <si>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</si>
  <si>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</si>
  <si>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</si>
  <si>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</si>
  <si>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</si>
  <si>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</si>
  <si>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</si>
  <si>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</si>
  <si>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</si>
  <si>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</si>
  <si>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</si>
  <si>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</si>
  <si>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</si>
  <si>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</si>
  <si>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</si>
  <si>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</si>
  <si>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</si>
  <si>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</si>
  <si>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</si>
  <si>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</si>
  <si>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</si>
  <si>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</si>
  <si>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</si>
  <si>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</si>
  <si>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</si>
  <si>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</si>
  <si>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</si>
  <si>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</si>
  <si>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</si>
  <si>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</si>
  <si>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</si>
  <si>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</si>
  <si>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</si>
  <si>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</si>
  <si>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</si>
  <si>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</si>
  <si>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</si>
  <si>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</si>
  <si>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</si>
  <si>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</si>
  <si>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</si>
  <si>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</si>
  <si>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</si>
  <si>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</si>
  <si>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</si>
  <si>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</si>
  <si>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</si>
  <si>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</si>
  <si>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</si>
  <si>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</si>
  <si>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</si>
  <si>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</si>
  <si>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</si>
  <si>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</si>
  <si>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</si>
  <si>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</si>
  <si>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</si>
  <si>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</si>
  <si>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</si>
  <si>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</si>
  <si>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</si>
  <si>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</si>
  <si>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</si>
  <si>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</si>
  <si>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</si>
  <si>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</si>
  <si>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</si>
  <si>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</si>
  <si>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</si>
  <si>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</si>
  <si>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</si>
  <si>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</si>
  <si>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</si>
  <si>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</si>
  <si>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</si>
  <si>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</si>
  <si>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</si>
  <si>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</si>
  <si>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</si>
  <si>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</si>
  <si>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</si>
  <si>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</si>
  <si>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</si>
  <si>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</si>
  <si>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</si>
  <si>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</si>
  <si>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</si>
  <si>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</si>
  <si>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</si>
  <si>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</si>
  <si>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</si>
  <si>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</si>
  <si>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</si>
  <si>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</si>
  <si>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</si>
  <si>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</si>
  <si>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</si>
  <si>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</si>
  <si>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</si>
  <si>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</si>
  <si>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</si>
  <si>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</si>
  <si>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</si>
  <si>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</si>
  <si>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</si>
  <si>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</si>
  <si>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</si>
  <si>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</si>
  <si>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</si>
  <si>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</si>
  <si>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</si>
  <si>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</si>
  <si>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</si>
  <si>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</si>
  <si>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</si>
  <si>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</si>
  <si>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</si>
  <si>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</si>
  <si>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</si>
  <si>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</si>
  <si>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</si>
  <si>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</si>
  <si>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</si>
  <si>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</si>
  <si>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</si>
  <si>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</si>
  <si>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</si>
  <si>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</si>
  <si>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</si>
  <si>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</si>
  <si>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</si>
  <si>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</si>
  <si>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</si>
  <si>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</si>
  <si>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</si>
  <si>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</si>
  <si>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</si>
  <si>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</si>
  <si>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</si>
  <si>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</si>
  <si>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</si>
  <si>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</si>
  <si>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</si>
  <si>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</si>
  <si>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</si>
  <si>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</si>
  <si>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</si>
  <si>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</si>
  <si>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</si>
  <si>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</si>
  <si>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</si>
  <si>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</si>
  <si>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</si>
  <si>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</si>
  <si>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</si>
  <si>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</si>
  <si>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</si>
  <si>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</si>
  <si>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</si>
  <si>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</si>
  <si>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</si>
  <si>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</si>
  <si>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</si>
  <si>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</si>
  <si>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</si>
  <si>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</si>
  <si>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</si>
  <si>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</si>
  <si>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</si>
  <si>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</si>
  <si>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</si>
  <si>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</si>
  <si>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</si>
  <si>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</si>
  <si>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</si>
  <si>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</si>
  <si>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</si>
  <si>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</si>
  <si>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</si>
  <si>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</si>
  <si>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</si>
  <si>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</si>
  <si>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</si>
  <si>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</si>
  <si>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</si>
  <si>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</si>
  <si>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</si>
  <si>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</si>
  <si>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</si>
  <si>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</si>
  <si>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</si>
  <si>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</si>
  <si>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</si>
  <si>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</si>
  <si>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</si>
  <si>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</si>
  <si>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</si>
  <si>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</si>
  <si>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</si>
  <si>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</si>
  <si>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</si>
  <si>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</si>
  <si>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</si>
  <si>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</si>
  <si>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</si>
  <si>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</si>
  <si>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</si>
  <si>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</si>
  <si>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</si>
  <si>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</si>
  <si>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</si>
  <si>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</si>
  <si>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</si>
  <si>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</si>
  <si>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</si>
  <si>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</si>
  <si>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</si>
  <si>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</si>
  <si>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</si>
  <si>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</si>
  <si>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</si>
  <si>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</si>
  <si>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</si>
  <si>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</si>
  <si>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</si>
  <si>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</si>
  <si>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</si>
  <si>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</si>
  <si>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</si>
  <si>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</si>
  <si>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</si>
  <si>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</si>
  <si>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</si>
  <si>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</si>
  <si>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</si>
  <si>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</si>
  <si>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</si>
  <si>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</si>
  <si>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</si>
  <si>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</si>
  <si>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</si>
  <si>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</si>
  <si>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</si>
  <si>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</si>
  <si>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</si>
  <si>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</si>
  <si>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</si>
  <si>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</si>
  <si>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</si>
  <si>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</si>
  <si>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</si>
  <si>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</si>
  <si>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</si>
  <si>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</si>
  <si>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</si>
  <si>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</si>
  <si>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</si>
  <si>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</si>
  <si>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</si>
  <si>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</si>
  <si>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</si>
  <si>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</si>
  <si>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</si>
  <si>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</si>
  <si>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</si>
  <si>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</si>
  <si>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</si>
  <si>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</si>
  <si>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</si>
  <si>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</si>
  <si>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</si>
  <si>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</si>
  <si>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</si>
  <si>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</si>
  <si>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</si>
  <si>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</si>
  <si>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</si>
  <si>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</si>
  <si>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</si>
  <si>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</si>
  <si>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</si>
  <si>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</si>
  <si>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</si>
  <si>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</si>
  <si>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</si>
  <si>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</si>
  <si>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</si>
  <si>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</si>
  <si>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</si>
  <si>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</si>
  <si>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</si>
  <si>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</si>
  <si>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</si>
  <si>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</si>
  <si>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</si>
  <si>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</si>
  <si>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</si>
  <si>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</si>
  <si>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</si>
  <si>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</si>
  <si>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</si>
  <si>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</si>
  <si>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</si>
  <si>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</si>
  <si>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</si>
  <si>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</si>
  <si>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</si>
  <si>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</si>
  <si>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</si>
  <si>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</si>
  <si>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</si>
  <si>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</si>
  <si>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</si>
  <si>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</si>
  <si>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</si>
  <si>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</si>
  <si>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</si>
  <si>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</si>
  <si>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</si>
  <si>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</si>
  <si>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</si>
  <si>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</si>
  <si>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</si>
  <si>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</si>
  <si>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</si>
  <si>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</si>
  <si>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</si>
  <si>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</si>
  <si>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</si>
  <si>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</si>
  <si>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</si>
  <si>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</si>
  <si>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</si>
  <si>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</si>
  <si>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</si>
  <si>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</si>
  <si>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</si>
  <si>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</si>
  <si>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</si>
  <si>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</si>
  <si>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</si>
  <si>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</si>
  <si>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</si>
  <si>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</si>
  <si>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</si>
  <si>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</si>
  <si>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</si>
  <si>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</si>
  <si>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</si>
  <si>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</si>
  <si>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</si>
  <si>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</si>
  <si>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</si>
  <si>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</si>
  <si>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</si>
  <si>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</si>
  <si>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</si>
  <si>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</si>
  <si>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</si>
  <si>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</si>
  <si>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</si>
  <si>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</si>
  <si>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</si>
  <si>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</si>
  <si>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</si>
  <si>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</si>
  <si>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</si>
  <si>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</si>
  <si>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</si>
  <si>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</si>
  <si>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</si>
  <si>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</si>
  <si>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</si>
  <si>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</si>
  <si>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</si>
  <si>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</si>
  <si>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</si>
  <si>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</si>
  <si>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</si>
  <si>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</si>
  <si>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</si>
  <si>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</si>
  <si>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</si>
  <si>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</si>
  <si>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</si>
  <si>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</si>
  <si>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</si>
  <si>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</si>
  <si>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</si>
  <si>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</si>
  <si>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</si>
  <si>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</si>
  <si>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</si>
  <si>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</si>
  <si>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</si>
  <si>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</si>
  <si>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</si>
  <si>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</si>
  <si>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</si>
  <si>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</si>
  <si>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</si>
  <si>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</si>
  <si>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</si>
  <si>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</si>
  <si>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</si>
  <si>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</si>
  <si>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</si>
  <si>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</si>
  <si>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</si>
  <si>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</si>
  <si>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</si>
  <si>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</si>
  <si>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</si>
  <si>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</si>
  <si>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</si>
  <si>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</si>
  <si>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</si>
  <si>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</si>
  <si>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</si>
  <si>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</si>
  <si>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</si>
  <si>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</si>
  <si>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</si>
  <si>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</si>
  <si>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</si>
  <si>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</si>
  <si>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</si>
  <si>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</si>
  <si>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</si>
  <si>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</si>
  <si>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</si>
  <si>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</si>
  <si>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</si>
  <si>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</si>
  <si>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</si>
  <si>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</si>
  <si>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</si>
  <si>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</si>
  <si>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</si>
  <si>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</si>
  <si>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</si>
  <si>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</si>
  <si>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</si>
  <si>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</si>
  <si>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</si>
  <si>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</si>
  <si>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</si>
  <si>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</si>
  <si>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</si>
  <si>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</si>
  <si>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</si>
  <si>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</si>
  <si>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</si>
  <si>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</si>
  <si>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</si>
  <si>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</si>
  <si>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</si>
  <si>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</si>
  <si>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</si>
  <si>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</si>
  <si>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</si>
  <si>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</si>
  <si>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</si>
  <si>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</si>
  <si>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</si>
  <si>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</si>
  <si>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</si>
  <si>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</si>
  <si>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</si>
  <si>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</si>
  <si>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</si>
  <si>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</si>
  <si>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</si>
  <si>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</si>
  <si>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</si>
  <si>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</si>
  <si>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</si>
  <si>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</si>
  <si>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</si>
  <si>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</si>
  <si>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</si>
  <si>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</si>
  <si>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</si>
  <si>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</si>
  <si>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</si>
  <si>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</si>
  <si>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</si>
  <si>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</si>
  <si>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</si>
  <si>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</si>
  <si>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</si>
  <si>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</si>
  <si>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</si>
  <si>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</si>
  <si>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</si>
  <si>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</si>
  <si>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</si>
  <si>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</si>
  <si>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</si>
  <si>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</si>
  <si>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</si>
  <si>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</si>
  <si>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</si>
  <si>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</si>
  <si>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</si>
  <si>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</si>
  <si>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</si>
  <si>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</si>
  <si>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</si>
  <si>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</si>
  <si>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</si>
  <si>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</si>
  <si>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</si>
  <si>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</si>
  <si>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</si>
  <si>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</si>
  <si>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</si>
  <si>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</si>
  <si>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</si>
  <si>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</si>
  <si>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</si>
  <si>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</si>
  <si>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</si>
  <si>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</si>
  <si>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</si>
  <si>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</si>
  <si>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</si>
  <si>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</si>
  <si>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</si>
  <si>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</si>
  <si>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</si>
  <si>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</si>
  <si>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</si>
  <si>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</si>
  <si>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</si>
  <si>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</si>
  <si>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</si>
  <si>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</si>
  <si>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</si>
  <si>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</si>
  <si>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</si>
  <si>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</si>
  <si>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</si>
  <si>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</si>
  <si>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</si>
  <si>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</si>
  <si>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</si>
  <si>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</si>
  <si>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</si>
  <si>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</si>
  <si>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</si>
  <si>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</si>
  <si>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</si>
  <si>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</si>
  <si>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</si>
  <si>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</si>
  <si>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</si>
  <si>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</si>
  <si>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</si>
  <si>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</si>
  <si>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</si>
  <si>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</si>
  <si>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</si>
  <si>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</si>
  <si>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</si>
  <si>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</si>
  <si>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</si>
  <si>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</si>
  <si>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</si>
  <si>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</si>
  <si>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</si>
  <si>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</si>
  <si>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</si>
  <si>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</si>
  <si>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</si>
  <si>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</si>
  <si>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</si>
  <si>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</si>
  <si>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</si>
  <si>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</si>
  <si>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</si>
  <si>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</si>
  <si>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</si>
  <si>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</si>
  <si>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</si>
  <si>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</si>
  <si>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</si>
  <si>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</si>
  <si>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</si>
  <si>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</si>
  <si>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</si>
  <si>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</si>
  <si>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</si>
  <si>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</si>
  <si>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</si>
  <si>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</si>
  <si>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</si>
  <si>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</si>
  <si>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</si>
  <si>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</si>
  <si>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</si>
  <si>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</si>
  <si>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</si>
  <si>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</si>
  <si>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</si>
  <si>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</si>
  <si>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</si>
  <si>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</si>
  <si>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</si>
  <si>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</si>
  <si>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</si>
  <si>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</si>
  <si>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</si>
  <si>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</si>
  <si>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</si>
  <si>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</si>
  <si>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</si>
  <si>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</si>
  <si>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</si>
  <si>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</si>
  <si>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</si>
  <si>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</si>
  <si>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</si>
  <si>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</si>
  <si>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</si>
  <si>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</si>
  <si>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</si>
  <si>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</si>
  <si>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</si>
  <si>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</si>
  <si>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</si>
  <si>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</si>
  <si>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</si>
  <si>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</si>
  <si>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</si>
  <si>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</si>
  <si>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</si>
  <si>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</si>
  <si>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</si>
  <si>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</si>
  <si>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</si>
  <si>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</si>
  <si>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</si>
  <si>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</si>
  <si>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</si>
  <si>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</si>
  <si>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</si>
  <si>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</si>
  <si>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</si>
  <si>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</si>
  <si>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</si>
  <si>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</si>
  <si>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</si>
  <si>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</si>
  <si>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</si>
  <si>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</si>
  <si>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</si>
  <si>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</si>
  <si>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</si>
  <si>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</si>
  <si>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</si>
  <si>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</si>
  <si>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</si>
  <si>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</si>
  <si>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</si>
  <si>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</si>
  <si>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</si>
  <si>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</si>
  <si>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</si>
  <si>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</si>
  <si>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</si>
  <si>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</si>
  <si>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</si>
  <si>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</si>
  <si>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</si>
  <si>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</si>
  <si>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</si>
  <si>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</si>
  <si>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</si>
  <si>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</si>
  <si>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</si>
  <si>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</si>
  <si>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</si>
  <si>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</si>
  <si>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</si>
  <si>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</si>
  <si>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</si>
  <si>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</si>
  <si>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</si>
  <si>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</si>
  <si>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</si>
  <si>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</si>
  <si>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</si>
  <si>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</si>
  <si>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</si>
  <si>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</si>
  <si>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</si>
  <si>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</si>
  <si>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</si>
  <si>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</si>
  <si>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</si>
  <si>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</si>
  <si>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</si>
  <si>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</si>
  <si>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</si>
  <si>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</si>
  <si>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Suma de PRESUPUESTO INICIAL</t>
  </si>
  <si>
    <t>Suma de PRESUPUESTO VIGENTE</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</si>
  <si>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</si>
  <si>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</si>
  <si>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</si>
  <si>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</si>
  <si>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</si>
  <si>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</si>
  <si>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</si>
  <si>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</si>
  <si>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</si>
  <si>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</si>
  <si>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</si>
  <si>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</si>
  <si>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</si>
  <si>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</si>
  <si>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</si>
  <si>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</si>
  <si>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</si>
  <si>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</si>
  <si>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</si>
  <si>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</si>
  <si>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</si>
  <si>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</si>
  <si>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</si>
  <si>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</si>
  <si>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</si>
  <si>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</si>
  <si>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</si>
  <si>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</si>
  <si>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04 - CONSTRUCCIÓN DE LA LÍNEA 1B DEL METRO DE SANTO DOMINGO, TRAMO VILLA MELLA - PUNTA, SANTO DOMINGO NORTE</t>
  </si>
  <si>
    <t>Ejecución 1ro de enero - 02 de diciembre de 2022*</t>
  </si>
  <si>
    <t>Ejecución 1ro de enero - 02 de diciembre de 2022 *</t>
  </si>
  <si>
    <t>Ejecución 1ro de enero - 02 de diciembre 2022*</t>
  </si>
  <si>
    <t xml:space="preserve">      Ejecución 1ro de enero - 02 de diciembre 2022 (fecha de imputación)</t>
  </si>
  <si>
    <t>* Fecha de imputación al 02 de diciembre y  fecha de registro al 05 de diciembre de 2022. La fecha de imputación representa los gastos o ingresos en el momento de su ejecución, mientras que la fecha de registro representa el momento de su registro en el sistema, en la medida que se van regularizando los pagos.</t>
  </si>
  <si>
    <t>* Fecha de imputación al 02 de diciembre y  fecha de registro al 05 de diciembre de 2022. La fecha de imputación al 02 de diciembrerepresenta los gastos o ingresos en el momento de su ejecución, mientras que la fecha de registro representa el momento de su registro en el sistema, en la medida que se van regularizando los pagos.</t>
  </si>
  <si>
    <t>* Fecha de imputación al 02 de diciembre y fecha de registro al 05 de diciembre de 2022. La fecha de imputación al 02 de diciembrerepresenta los gastos o ingresos en el momento de su ejecución, mientras que la fecha de registro representa el momento de su registro en el sistema, en la medida que se van regularizando los pagos.</t>
  </si>
  <si>
    <t>Ejecución 1ro de enero - 05 de diciembre 2022 (fecha de registro)</t>
  </si>
  <si>
    <t>Si es inversión pública</t>
  </si>
  <si>
    <t>4 - FINANCIAMIENTO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</si>
</sst>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_(* #,##0.0_);_(* \(#,##0.0\);_(* &quot;-&quot;?_);_(@_)"/>
    <numFmt numFmtId="179" formatCode="_(* #,##0.00000000_);_(* \(#,##0.00000000\);_(* &quot;-&quot;??_);_(@_)"/>
    <numFmt numFmtId="180" formatCode="#,##0.0_);\(#,##0.0\)"/>
    <numFmt numFmtId="181" formatCode="0.0%"/>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78"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79"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80" fontId="11" fillId="0" borderId="0" xfId="7" applyNumberFormat="1"/>
    <xf numFmtId="43" fontId="0" fillId="0" borderId="0" xfId="0" applyNumberFormat="1"/>
    <xf numFmtId="166" fontId="11" fillId="0" borderId="0" xfId="8" applyNumberFormat="1" applyFont="1"/>
    <xf numFmtId="181"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167" fontId="54" fillId="3" borderId="0" xfId="1" applyNumberFormat="1" applyFont="1" applyFill="1" applyBorder="1" applyAlignment="1">
      <alignment horizontal="righ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166" fontId="1" fillId="2" borderId="0" xfId="1" applyNumberFormat="1" applyFont="1" applyFill="1" applyBorder="1" applyAlignment="1">
      <alignment horizontal="right" vertical="center" wrapText="1"/>
    </xf>
    <xf numFmtId="167" fontId="1" fillId="2" borderId="0" xfId="1" applyNumberFormat="1" applyFont="1" applyFill="1" applyBorder="1" applyAlignment="1">
      <alignment horizontal="right" vertical="center"/>
    </xf>
    <xf numFmtId="165" fontId="5" fillId="2" borderId="0" xfId="1" applyFont="1" applyFill="1" applyBorder="1" applyAlignment="1">
      <alignment horizontal="right"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553260</xdr:colOff>
      <xdr:row>6</xdr:row>
      <xdr:rowOff>170964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1272540</xdr:colOff>
      <xdr:row>7</xdr:row>
      <xdr:rowOff>92141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324255</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1012239</xdr:colOff>
      <xdr:row>6</xdr:row>
      <xdr:rowOff>91440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619125</xdr:colOff>
      <xdr:row>2</xdr:row>
      <xdr:rowOff>95251</xdr:rowOff>
    </xdr:from>
    <xdr:to>
      <xdr:col>5</xdr:col>
      <xdr:colOff>72795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62865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F72CDBA5-E37E-413A-98AC-C0085C7BB8D8}"/>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A6AFF295-0913-49E1-B893-5ABEED231BD0}"/>
            </a:ext>
          </a:extLst>
        </xdr:cNvPr>
        <xdr:cNvPicPr>
          <a:picLocks noChangeAspect="1"/>
        </xdr:cNvPicPr>
      </xdr:nvPicPr>
      <xdr:blipFill>
        <a:blip xmlns:r="http://schemas.openxmlformats.org/officeDocument/2006/relationships" r:embed="rId2"/>
        <a:stretch>
          <a:fillRect/>
        </a:stretch>
      </xdr:blipFill>
      <xdr:spPr>
        <a:xfrm>
          <a:off x="37822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54186306-6442-4C06-806D-A3002035175E}"/>
            </a:ext>
          </a:extLst>
        </xdr:cNvPr>
        <xdr:cNvPicPr>
          <a:picLocks noChangeAspect="1"/>
        </xdr:cNvPicPr>
      </xdr:nvPicPr>
      <xdr:blipFill>
        <a:blip xmlns:r="http://schemas.openxmlformats.org/officeDocument/2006/relationships" r:embed="rId3"/>
        <a:stretch>
          <a:fillRect/>
        </a:stretch>
      </xdr:blipFill>
      <xdr:spPr>
        <a:xfrm>
          <a:off x="579317" y="196428"/>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901.413824305557" createdVersion="8" refreshedVersion="8" minRefreshableVersion="3" recordCount="5432" xr:uid="{679C1C2E-7610-44EB-9D25-FD3231F55759}">
  <cacheSource type="worksheet">
    <worksheetSource ref="A2:T5434"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24"/>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2.3283064365386963E-10" maxValue="72511956322.849991"/>
    </cacheField>
    <cacheField name="PRESUPUESTO DEVENGADO" numFmtId="0">
      <sharedItems containsSemiMixedTypes="0" containsString="0" containsNumber="1" minValue="0" maxValue="70308901835.02003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32">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057283892.45"/>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03516204.75999999"/>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7111333.33000000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28727428.7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37809898"/>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48583333.340000004"/>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1134253.519999996"/>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443163.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2490405.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272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7012474"/>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27993741.420000002"/>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0167518.0099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500000"/>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5074406.67"/>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673336"/>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50000"/>
    <n v="3533016"/>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67750"/>
    <n v="40325763.830000006"/>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0500062.65"/>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7478336"/>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167508"/>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614098315.9599996"/>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59405692.99999994"/>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91499999.96000004"/>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88508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514640432.90999979"/>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64299907.92999997"/>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19758202.4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93999999.92000005"/>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9512000"/>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2259195"/>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44751999.99999991"/>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6399999.979999967"/>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65934189.04999995"/>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62980000"/>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761000"/>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999999.9699999997"/>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829999.9100000001"/>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19333999.5900000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8200000.000000007"/>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5449999.9999999991"/>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10100000"/>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363507939.6399994"/>
    <n v="4561715787.11999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7502504.959999993"/>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881277004.29000008"/>
    <n v="487391974.71000004"/>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70000"/>
    <n v="2472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6394169.93"/>
    <n v="13952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82414907.42999983"/>
    <n v="589931444.08000135"/>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4917819.71"/>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9216710.53"/>
    <n v="174234326.04000008"/>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432004.59"/>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702035849.1600003"/>
    <n v="3116747410.5600004"/>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246179167"/>
    <n v="140781753.38"/>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82150522"/>
    <n v="226590512.07000002"/>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2968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79869765"/>
    <n v="147063852.5"/>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69022063.16999996"/>
    <n v="147000174.41999999"/>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9018561.389999986"/>
    <n v="72271723.329999954"/>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37162658.14999998"/>
    <n v="66984919.359999985"/>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40707607.78999996"/>
    <n v="530425557.7299999"/>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788653"/>
    <n v="12263393.649999999"/>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3543434.49999997"/>
    <n v="123093542.00999999"/>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76262568.129999995"/>
    <n v="62230624.32999998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260882006.36000001"/>
    <n v="124364125.43000001"/>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28286426.300000012"/>
    <n v="9192165.6199999973"/>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100698030.13000001"/>
    <n v="98544302.060000002"/>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8993299.760000002"/>
    <n v="24826940.770000007"/>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68481759.63999999"/>
    <n v="1118608.02"/>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77184998.36000001"/>
    <n v="217906257.39000008"/>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80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43498633.8699996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318889818.03000003"/>
    <n v="259072874.1499998"/>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8857005.070000004"/>
    <n v="15601244.689999998"/>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30423413.270000003"/>
    <n v="24954608.679999996"/>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685769.57000005"/>
    <n v="552053904.8599999"/>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0003538.49000001"/>
    <n v="336866583.11000007"/>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73502665.690000027"/>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81195868"/>
    <n v="179964105.5000000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29811028"/>
    <n v="15018614.439999999"/>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53099.569999999949"/>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700000"/>
    <n v="9524697.49000000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886637"/>
    <n v="8391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29946141"/>
    <n v="129660425.07000001"/>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43900000"/>
    <n v="34232036"/>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48708881"/>
    <n v="47265700.040000007"/>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5583136"/>
    <n v="5556696.900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68363684"/>
    <n v="27390568.790000003"/>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57073826"/>
    <n v="48241027.960000001"/>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95944367"/>
    <n v="24499969.190000001"/>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57991571"/>
    <n v="41120252.060000002"/>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3297000"/>
    <n v="15016545.819999998"/>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21867786"/>
    <n v="14752263.860000001"/>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28497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8442913"/>
    <n v="10380366.24"/>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630963.9299999997"/>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8133000"/>
    <n v="507485.81"/>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53409100"/>
    <n v="27451028.270000007"/>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99791309"/>
    <n v="29385611.519999996"/>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0925592"/>
    <n v="3039378.3"/>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4233846"/>
    <n v="2310369.3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4849450"/>
    <n v="1751724.29"/>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447062.04"/>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10695247.00000006"/>
    <n v="280879300.75000006"/>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76411680"/>
    <n v="61902952.86999999"/>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905843"/>
    <n v="37921782.650000013"/>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183211"/>
    <n v="14338449.499999993"/>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9832484"/>
    <n v="5168365.7799999993"/>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632808"/>
    <n v="1173198"/>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76055"/>
    <n v="1192015.83"/>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4856489"/>
    <n v="46046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732444"/>
    <n v="2213411.4300000002"/>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1948945"/>
    <n v="919261.65999999992"/>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2200493"/>
    <n v="12839674.27"/>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8112650"/>
    <n v="6441868.9300000006"/>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829226"/>
    <n v="784219.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316111"/>
    <n v="463037.06999999995"/>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3886000"/>
    <n v="12427588.670000002"/>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6824182"/>
    <n v="5712797.1200000038"/>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844812"/>
    <n v="1070249.8399999999"/>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552773"/>
    <n v="117874.95000000001"/>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857873.100000001"/>
    <n v="58290476.050000004"/>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526333.33"/>
    <n v="43310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77772.9800000004"/>
    <n v="7813618.480000001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06000"/>
    <n v="3685769.1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784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78130"/>
    <n v="816884.3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303252.859999999"/>
    <n v="14831178.94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518295.43"/>
    <n v="4132337.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627038.93000000005"/>
    <n v="377591.3500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948133.900000006"/>
    <n v="20269917.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3358569.0300000003"/>
    <n v="2701742.159999999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87633.68"/>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2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3289140"/>
    <n v="292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1006690.3200000001"/>
    <n v="894249.330000000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0961.59999999998"/>
    <n v="166680.4199999999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226905"/>
    <n v="205405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285782.31"/>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517176.49"/>
    <n v="13184480.32000000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954787.5"/>
    <n v="1121148.5900000001"/>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606853.0099999998"/>
    <n v="1461234.72"/>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270602.8800000001"/>
    <n v="1127104.7099999997"/>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312637.859999999"/>
    <n v="14373289.15"/>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652150"/>
    <n v="6190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1043500"/>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330049.1100000003"/>
    <n v="6328339.4100000001"/>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436483.03"/>
    <n v="1341816.4400000002"/>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572694"/>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3461980"/>
    <n v="22291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590119.83"/>
    <n v="954821.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610157.5"/>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4972596.24"/>
    <n v="2290488.2399999998"/>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506385"/>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214191.07"/>
    <n v="121763.06999999998"/>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78838.48"/>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651548.699999999"/>
    <n v="23296185.32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131237.870000001"/>
    <n v="8316203.54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8063683.9699999997"/>
    <n v="7111010.450000000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5728638.49"/>
    <n v="13718661.94999999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8393410.1899999995"/>
    <n v="7505098.800000001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9109729.0199999996"/>
    <n v="5738447.770000001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4324808.380000003"/>
    <n v="21266144.23999999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922344675.0800004"/>
    <n v="3472285608.6899986"/>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279245.84"/>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12996000"/>
    <n v="6219866.660000000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085413.7899999998"/>
    <n v="2021373.39"/>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0 - INDEPENDENCIA"/>
    <n v="0"/>
    <n v="661602.15"/>
    <n v="661602.1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1 - LA ALTAGRACIA"/>
    <n v="0"/>
    <n v="625847.46"/>
    <n v="623291.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180126.22"/>
    <n v="1157171.200000000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2 - SAN JUAN"/>
    <n v="0"/>
    <n v="671387.59"/>
    <n v="671387.59"/>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7 - VALVERDE"/>
    <n v="0"/>
    <n v="504894.52"/>
    <n v="499589.4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32 - SANTO DOMINGO"/>
    <n v="0"/>
    <n v="1857411.76"/>
    <n v="1857411.7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553541558.10000014"/>
    <n v="401184022.7300002"/>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3300000"/>
    <n v="1746445.24"/>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17708.8"/>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309693.94"/>
    <n v="3276801.8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265457"/>
    <n v="1134653.86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113440.6299999999"/>
    <n v="990118.6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2048802.81"/>
    <n v="1908267.729999999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166848"/>
    <n v="1042055.040000000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1694584.6"/>
    <n v="800767.8500000003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3332736"/>
    <n v="2969502.269999999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09499945.9199999"/>
    <n v="442812068.13000005"/>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5573768.12999994"/>
    <n v="308078947.46999967"/>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66520649.860000014"/>
    <n v="22547036.409999993"/>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30048606.03999999"/>
    <n v="72598206.189999983"/>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22154042.82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60120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2229080.199999999"/>
    <n v="6326946.7300000004"/>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46640068.88999999"/>
    <n v="159066522.9900001"/>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297393"/>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90555407.069999993"/>
    <n v="74729959.85999997"/>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51912894.57999998"/>
    <n v="62001403.050000012"/>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595848150.08000028"/>
    <n v="312799154.9000001"/>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260000"/>
    <n v="37150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73486370.180000007"/>
    <n v="39467598.50000000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27673691.21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135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7483187"/>
    <n v="6183778.2000000002"/>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0649078"/>
    <n v="10537910.36999999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6000000"/>
    <n v="2442628.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6635187.7999999998"/>
    <n v="661856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640610588.7999992"/>
    <n v="2189766196.8799996"/>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46989670.07000005"/>
    <n v="22073139.869999997"/>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74624876"/>
    <n v="54701585.170000002"/>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60144438.790000007"/>
    <n v="21608341.709999993"/>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4270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1973614.0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1826849.26"/>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26208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1512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114960.20999999996"/>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5822117.0599999996"/>
    <n v="3653466.809999999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82855508.080000013"/>
    <n v="20723283.09999999"/>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99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108825367"/>
    <n v="23881609.35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263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801108"/>
    <n v="18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801108"/>
    <n v="416526.8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306644.5299999999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801108"/>
    <n v="27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474646.8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66759.00000000001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62142989.84999999"/>
    <n v="171558154.12"/>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4549262.01"/>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40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309416195.57999998"/>
    <n v="127786161.92999987"/>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566398"/>
    <n v="48093257.269999996"/>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6301445.189999998"/>
    <n v="15120413.370000003"/>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31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7568788.150000006"/>
    <n v="64907084.710000008"/>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1909021.7"/>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6541901.9500000002"/>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848042999"/>
    <n v="646154067.30999994"/>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8450293.32"/>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8046296"/>
    <n v="147554886.15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18304.740000000002"/>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3054935"/>
    <n v="80715909.679999948"/>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3370114.400000001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41205088.740000024"/>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1566876.3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8181438"/>
    <n v="3820704.82"/>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8003419"/>
    <n v="16280179.29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7052268"/>
    <n v="12242090.0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22346902"/>
    <n v="6818379.679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2464478"/>
    <n v="37858581.65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0523747.590000004"/>
    <n v="8009385.740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9614571"/>
    <n v="4989387.82"/>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67211064.779999986"/>
    <n v="54700748.95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20738594"/>
    <n v="9779676.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84613.569999993"/>
    <n v="13031721.29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4275164.510000000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20858519.039999999"/>
    <n v="4425405.46"/>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13894858"/>
    <n v="742549"/>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2500000"/>
    <n v="877422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12600000"/>
    <n v="10620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5211732"/>
    <n v="661742.37000000011"/>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10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8357703"/>
    <n v="1858492.859999999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5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92679137.479999989"/>
    <n v="37298711.849999979"/>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61089973"/>
    <n v="5196004.3499999996"/>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797210.889999997"/>
    <n v="3665517.1900000009"/>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21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7723240"/>
    <n v="3597857.000000000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10284268"/>
    <n v="202386047.64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286401133.519999"/>
    <n v="12422202643.639997"/>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463480"/>
    <n v="115786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614946541"/>
    <n v="523644362.98000002"/>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3930953.969999999"/>
    <n v="20019902.269999996"/>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500000002"/>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800095402.0799999"/>
    <n v="1560388506.339999"/>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308230566.94"/>
    <n v="269495926.59000015"/>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6841141.629999995"/>
    <n v="8073208.1499999994"/>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2239098"/>
    <n v="33683666.25"/>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62401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770031.69"/>
    <n v="584981.24"/>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01596158"/>
    <n v="25136648.459999997"/>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323709.83"/>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58493929.29999995"/>
    <n v="524149303.12"/>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1971383"/>
    <n v="4741642.5999999996"/>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295927.75"/>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75737409.050000012"/>
    <n v="23324036.940000001"/>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7568474.6300000008"/>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29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329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752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58091994.90000001"/>
    <n v="95527811.79000002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8200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0872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1373607.2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3886363.11000001"/>
    <n v="94421518.290000007"/>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208780"/>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0027413.5"/>
    <n v="4243415.91"/>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20 - FONDOS CON DESTINO ESPECÍFICO"/>
    <s v="(en blanco)"/>
    <s v="99 - MULTIPROVINCIAL"/>
    <n v="0"/>
    <n v="5186.1000000000004"/>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62119827.1300001"/>
    <n v="1118674441.190000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551142"/>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355305528.93000001"/>
    <n v="165934924.20999992"/>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1731820"/>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9253994.299999997"/>
    <n v="16403463.689999999"/>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722138.299999997"/>
    <n v="41459802.529999986"/>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20 - FONDOS CON DESTINO ESPECÍFICO"/>
    <s v="(en blanco)"/>
    <s v="99 - MULTIPROVINCIAL"/>
    <n v="0"/>
    <n v="101150"/>
    <n v="0"/>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5266385.90000001"/>
    <n v="157179692.61000001"/>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72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5803801"/>
    <n v="22004037.839999992"/>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851642"/>
    <n v="6544509.4399999967"/>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344943"/>
    <n v="257780.95"/>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7441"/>
    <n v="8823.0499999999993"/>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576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294652.96"/>
    <n v="1011199.3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801291.29"/>
    <n v="954396.28"/>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665318.51"/>
    <n v="330703.45999999996"/>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5295894"/>
    <n v="21736391.270000014"/>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45667.8"/>
    <n v="2710861.3699999996"/>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1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475835.0899999999"/>
    <n v="878674.45"/>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2102894"/>
    <n v="18301158.790000003"/>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5258815.7300000004"/>
    <n v="3163978.8600000008"/>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24501.27"/>
    <n v="234000.91000000003"/>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410213.6799999997"/>
    <n v="1815624.2900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7077633.31"/>
    <n v="316644109.77000004"/>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54114303.38"/>
    <n v="570923272.63999987"/>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61527090.039999999"/>
    <n v="59592045.689999998"/>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205316524.97999999"/>
    <n v="186401772.74999997"/>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14304"/>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8874658.969999999"/>
    <n v="41388724.429999992"/>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85970689.570000008"/>
    <n v="66783919.889999971"/>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356477"/>
    <n v="3788751.4800000009"/>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91347180"/>
    <n v="67744189.08000004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84537"/>
    <n v="1854939.44"/>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819226.1700000018"/>
    <n v="2812398.9799999995"/>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3767864.5799999982"/>
    <n v="208443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5295000"/>
    <n v="341414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18500"/>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1163482.3999999999"/>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9526959"/>
    <n v="7288718.230000000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54519488.890000023"/>
    <n v="8712591.2100000009"/>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71713"/>
    <n v="3099789.7800000003"/>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25463105"/>
    <n v="21077321.940000001"/>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3739818.64"/>
    <n v="929635.9100000001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71536101.50999999"/>
    <n v="25455278.680000007"/>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511850.959999999"/>
    <n v="9678021.9000000004"/>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147498624.66"/>
    <n v="36488580.270000003"/>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463153.42"/>
    <n v="3149106.7800000007"/>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3340000"/>
    <n v="2736600.04"/>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721559.3"/>
    <n v="393038.2099999999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772485.530000001"/>
    <n v="4918242.010000000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696802.96"/>
    <n v="64809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75366.059999999"/>
    <n v="17415632.289999999"/>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805712.12999999989"/>
    <n v="11454.6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346970"/>
    <n v="253479.1200000000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222818.86"/>
    <n v="854220.2399999998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3150459.379999999"/>
    <n v="870204.7000000000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954547.3"/>
    <n v="59061139.499999985"/>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0139520.379999999"/>
    <n v="1365190.2100000002"/>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54704161.099999987"/>
    <n v="14008567.139999997"/>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25378.10000000009"/>
    <n v="875872.2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563714.879999999"/>
    <n v="4811458.07"/>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6327471"/>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7270939.1099999966"/>
    <n v="1806481.72"/>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703291797.24999976"/>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7604462.789999999"/>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770454.699999999"/>
    <n v="23285911.469999999"/>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025089.3"/>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52230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3843184.32"/>
    <n v="12165478.619999997"/>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3634396.23"/>
    <n v="8733543.8600000013"/>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471930.7400000002"/>
    <n v="2015258.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21480268.379999999"/>
    <n v="16474452.469999999"/>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634195.370000001"/>
    <n v="18983624.649999999"/>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115591.74000000022"/>
    <n v="114841.70000000001"/>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6907750"/>
    <n v="103283244.82999998"/>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60475960.560000002"/>
    <n v="41561472.419999994"/>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90105.7999999998"/>
    <n v="1257456.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2508477.830000002"/>
    <n v="12338144.829999998"/>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93871562.51999986"/>
    <n v="449319988.41000015"/>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26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38870572.859999985"/>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433000"/>
    <n v="1251474.1500000001"/>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566400"/>
    <n v="4720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4901811.289999999"/>
    <n v="11434853.839999998"/>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6.8"/>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5515509.689999999"/>
    <n v="13467588.58999999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43910858"/>
    <n v="34512675.190000005"/>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1067227.289999999"/>
    <n v="24001239.480000004"/>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122881.38"/>
    <n v="939235.67000000016"/>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217654.3"/>
    <n v="1216643.720000000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916856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239368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794575.5900000008"/>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08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36291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4999999993"/>
    <n v="571231.5500000000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19816"/>
    <n v="126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2215930.24000000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2969272.4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095096.4800000004"/>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11594382.220000001"/>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2098714.04"/>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0000000009"/>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9522.29"/>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8531837.759999998"/>
    <n v="50390152.779999979"/>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3991021.41"/>
    <n v="13161793.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282395.0399999996"/>
    <n v="2074715.47"/>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515425"/>
    <n v="1997277.9200000002"/>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22100"/>
    <n v="11210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00000"/>
    <n v="724555"/>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83479.23"/>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3293437.5"/>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326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656254.69999999995"/>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224061.19"/>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2189.99999999994"/>
    <n v="102188"/>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201848"/>
    <n v="186979.26"/>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826469.75"/>
    <n v="9470706.3499999996"/>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612307.65"/>
    <n v="1931926.44"/>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853330.1400000006"/>
    <n v="832106.2400000001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4046144173.3499999"/>
    <n v="3317653983.9799995"/>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467447271.09"/>
    <n v="16336791641.410004"/>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3397352"/>
    <n v="652537638.62"/>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90798441"/>
    <n v="73993818.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53080250.50999999"/>
    <n v="661938041.95999992"/>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569484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244252746"/>
    <n v="181406294.11000001"/>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3428377.6799999"/>
    <n v="966844457.01000023"/>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5799386"/>
    <n v="24582093.729999993"/>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7190237"/>
    <n v="165109559.94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29230351.43000001"/>
    <n v="389785543.9599998"/>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1186113"/>
    <n v="11106292.160000002"/>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7113887.79"/>
    <n v="2522514.3600000003"/>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38122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7745740"/>
    <n v="41597113.340000004"/>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75075081"/>
    <n v="144136842.89999998"/>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24678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4725500"/>
    <n v="1917081"/>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948299.9400000000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92443119.25"/>
    <n v="28517689.50999999"/>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6860496"/>
    <n v="6313041.2999999998"/>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9809572.879999999"/>
    <n v="9809572.879999999"/>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7116585.90000004"/>
    <n v="320996328.82999998"/>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2429.7599999998"/>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5192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09649811.88"/>
    <n v="79895738.939999968"/>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5117673.280000001"/>
    <n v="3699747.4699999997"/>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1801776.689999998"/>
    <n v="22173961.300000004"/>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581103.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0521886.279999999"/>
    <n v="8259010.4299999997"/>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320000"/>
    <n v="277180.5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14954044"/>
    <n v="187000577"/>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28723125.24000001"/>
    <n v="829758979.94000018"/>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5000"/>
    <n v="723270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418054168.49000001"/>
    <n v="167338511.18999988"/>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8512979.390000001"/>
    <n v="16652838.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1794886.659999996"/>
    <n v="17378031.18"/>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1853868.709999993"/>
    <n v="58450888.870000012"/>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7051045.5800000001"/>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47129374.87999998"/>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7126485.95999992"/>
    <n v="848444546.38000011"/>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61787.210000001"/>
    <n v="25755914.640000001"/>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396978351.71999997"/>
    <n v="169926686.92999995"/>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5895968.03"/>
    <n v="20333215.74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5221996.710000001"/>
    <n v="41510834.130000018"/>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4000000"/>
    <n v="2370851.5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2367997.209999993"/>
    <n v="31738814.940000009"/>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5186077.7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9124333"/>
    <n v="26475086.16999999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4440950.0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3909"/>
    <n v="305275.7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77526.54000000000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100377"/>
    <n v="1058532.7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4599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956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8000"/>
    <n v="24378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86863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96759.01"/>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37496.22999999998"/>
    <n v="237496.22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99 - MULTIPROVINCIAL"/>
    <n v="0"/>
    <n v="10765"/>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5378.09"/>
    <n v="25378.0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180465.75"/>
    <n v="3180465.749999999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10001"/>
    <n v="30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3184588.58"/>
    <n v="2469234.6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93127"/>
    <n v="358119.1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224895.3799999999"/>
    <n v="1023833.38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33172"/>
    <n v="103924.6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76241"/>
    <n v="14392769.670000006"/>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46195"/>
    <n v="237341.36000000004"/>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352916.64"/>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1084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149631.4699999997"/>
    <n v="5374830.850000000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4"/>
    <n v="309564.5400000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8139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89045.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9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312233.4100000001"/>
    <n v="1202179.1599999999"/>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0000000001"/>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433913.14"/>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7815284.40000001"/>
    <n v="93687124.969999999"/>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3000000"/>
    <n v="274041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253332.1000000001"/>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6995886.5999999996"/>
    <n v="6648514.8499999996"/>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521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9815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1520275"/>
    <n v="459315"/>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307046.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127726"/>
    <n v="76772.959999999992"/>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967700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4"/>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4866036"/>
    <n v="148622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40907.98"/>
    <n v="1884979.2500000002"/>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1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24286600.0600002"/>
    <n v="1386359870.2400005"/>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795010"/>
    <n v="6142888.7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56954"/>
    <n v="32613336.320000008"/>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30246731"/>
    <n v="26208555.529999997"/>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649425"/>
    <n v="256661"/>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945195.46000000008"/>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526245"/>
    <n v="2675605.2199999997"/>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675639"/>
    <n v="2513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857805"/>
    <n v="39508651.900000006"/>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311517.4300000002"/>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90343512"/>
    <n v="77057219.929999992"/>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223312.59"/>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81579491"/>
    <n v="64957300.850000009"/>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94090604"/>
    <n v="65103545.850000016"/>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337057"/>
    <n v="8071361.7800000003"/>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2537850"/>
    <n v="1284686.2099999997"/>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2968767.209999997"/>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8268.900000000005"/>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65000"/>
    <n v="309084.39"/>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55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34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406657.71"/>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935891"/>
    <n v="177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746444"/>
    <n v="980945.3"/>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8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6531275.02"/>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4005908"/>
    <n v="75014568.109999999"/>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129201"/>
    <n v="89622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3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89537.76000000007"/>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44212"/>
    <n v="1599705.0099999998"/>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60000"/>
    <n v="500446.35"/>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731"/>
    <n v="20431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652107"/>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657800"/>
    <n v="8954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75366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410000"/>
    <n v="34692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572120"/>
    <n v="3335683.73000000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583948.5"/>
    <n v="1373555.099999999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4595010"/>
    <n v="2446324.9899999998"/>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30051.5"/>
    <n v="8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8991323"/>
    <n v="6112023.5099999998"/>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6000"/>
    <n v="95524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5120858"/>
    <n v="4264069.4800000004"/>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364081.3500000006"/>
    <n v="5363982.08"/>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2719290"/>
    <n v="11434187.359999998"/>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2"/>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02664"/>
    <n v="1767796.57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7620.44"/>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499844"/>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234529.71"/>
    <n v="3234529.7100000004"/>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1333160"/>
    <n v="601662.71000000008"/>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54440.15"/>
    <n v="1454040.04"/>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07617.67"/>
    <n v="10791829.06999999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09821.37"/>
    <n v="1441175.38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3915304.33"/>
    <n v="3226666.5699999994"/>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299912.86000000004"/>
    <n v="299912.86000000004"/>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4284681"/>
    <n v="2878119.51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201"/>
    <n v="46750.72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398435"/>
    <n v="236834.40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1411422"/>
    <n v="341536566.58999997"/>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6678559"/>
    <n v="15328659.100000003"/>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3166856"/>
    <n v="22516210.220000006"/>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86520"/>
    <n v="1550595.79"/>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2452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5180079"/>
    <n v="2942051.0000000005"/>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52859.559999999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3737417"/>
    <n v="2139034.2300000004"/>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6892680"/>
    <n v="6088566.8299999991"/>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4092394"/>
    <n v="87440496.429999992"/>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959503.1"/>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8551884"/>
    <n v="7312444.4300000006"/>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2065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8777"/>
    <n v="9593510.7100000009"/>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998826"/>
    <n v="7585702.660000002"/>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1947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40130268"/>
    <n v="35749534.890000001"/>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38019"/>
    <n v="327998.7"/>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8621690"/>
    <n v="18212624.920000002"/>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2836736"/>
    <n v="213036.40000000002"/>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3318358"/>
    <n v="2541050.0999999996"/>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413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740271"/>
    <n v="4289327.9300000006"/>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6018"/>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85798"/>
    <n v="33533189.439999998"/>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3936129"/>
    <n v="298321900.7299999"/>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3330231"/>
    <n v="1072773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101983"/>
    <n v="900400.85000000009"/>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6009182"/>
    <n v="5387224.8400000008"/>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426000"/>
    <n v="1243521.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4800"/>
    <n v="1203225"/>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95000"/>
    <n v="15694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356832"/>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19959"/>
    <n v="593143.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2179969"/>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25724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1754550"/>
    <n v="1266762"/>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425696"/>
    <n v="117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8227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427141.12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32750.6200000001"/>
    <n v="1220599.5"/>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2039286"/>
    <n v="1755757.4"/>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905346.6900000004"/>
    <n v="7660068.1000000015"/>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19055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509760"/>
    <n v="4104657.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2881915.3400000008"/>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9263898"/>
    <n v="8097949.0799999982"/>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1222172.119999999"/>
    <n v="10187660.25"/>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921955"/>
    <n v="1040876.7299999999"/>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73314.8"/>
    <n v="4433730.58"/>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408300"/>
    <n v="1003962.2999999999"/>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4677.0499999998"/>
    <n v="2615098.7399999998"/>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37106"/>
    <n v="428512.0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92652.23"/>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98695295"/>
    <n v="90830446.779999986"/>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1032700"/>
    <n v="191385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616084"/>
    <n v="3144426.42"/>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084000"/>
    <n v="2037174.0199999996"/>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53219"/>
    <n v="153118.24"/>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3440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745760"/>
    <n v="74576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8499658"/>
    <n v="36737738.61999999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3337972.04"/>
    <n v="3282462.8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4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5801"/>
    <n v="373377.9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634229"/>
    <n v="18690274.890000004"/>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6382250.0700000003"/>
    <n v="3589544.2299999995"/>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504675.89"/>
    <n v="2487253.0400000005"/>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82303731"/>
    <n v="740239616.34000003"/>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336070559.1199999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5785098.359999998"/>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317645698.5"/>
    <n v="192149551.20999998"/>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838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71302.04"/>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860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619770"/>
    <n v="84575639.87999992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46671671.799999982"/>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66253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28624"/>
    <n v="47872688.009999998"/>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30253392.559999999"/>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8072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867135.859999999"/>
    <n v="5547915.4400000004"/>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96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600000"/>
    <n v="4875659.7200000007"/>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45293862"/>
    <n v="30271377.639999993"/>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7491079"/>
    <n v="6633248.219999999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573704.140000001"/>
    <n v="49916027.79000000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40066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71073462"/>
    <n v="36559677.459999993"/>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3760393.23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8659711"/>
    <n v="4194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470772"/>
    <n v="16370771.99"/>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2736070"/>
    <n v="11955722.14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544279"/>
    <n v="17254169.080000002"/>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5880000"/>
    <n v="7660477.57000000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198313966"/>
    <n v="44525635.610000014"/>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93358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1122730"/>
    <n v="27267961.20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949000"/>
    <n v="17184427.93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8089930"/>
    <n v="19684067.5"/>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3322904"/>
    <n v="4658646.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3067594.889999999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7609940"/>
    <n v="365833.9500000000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309258.5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2485703.680000001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543294.26"/>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73430132"/>
    <n v="56808516.700000003"/>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526730.4399999995"/>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59486870"/>
    <n v="16291285.300000001"/>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2318473"/>
    <n v="18521929.030000001"/>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1802625"/>
    <n v="24717545.839999992"/>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27930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37062600"/>
    <n v="11376343.96999999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84200"/>
    <n v="1783623.7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1723008.1300000001"/>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595916070.75"/>
    <n v="1315119916.1700003"/>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97651120"/>
    <n v="992523997.78999996"/>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67091791.01999992"/>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30577094.25"/>
    <n v="192203962.84000009"/>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64475597.44000006"/>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367548930.4300001"/>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34925070"/>
    <n v="745505044.78999996"/>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80645852.550000012"/>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188402"/>
    <n v="12522394.68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244018.13"/>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80000"/>
    <n v="55000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10822813.839999992"/>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5187723.25"/>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728246.5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256833.64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86342"/>
    <n v="422292.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060842"/>
    <n v="4618680.8699999992"/>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55386.7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567462"/>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25271"/>
    <n v="8700047.2699999996"/>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2138965"/>
    <n v="1813549.9699999997"/>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884000"/>
    <n v="609310.4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72490523.79"/>
    <n v="1979853337.1399996"/>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8999987"/>
    <n v="764005592.68000031"/>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500000"/>
    <n v="59787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0745334.43"/>
    <n v="9494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7883166.660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45427889.44000018"/>
    <n v="392019042.39999992"/>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46988671.09000003"/>
    <n v="149041935.60999998"/>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248425"/>
    <n v="45493707.87000000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94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3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56463.65"/>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6907230.000000007"/>
    <n v="49305558.89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1037610.01000005"/>
    <n v="266183364.9400005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000002"/>
    <n v="102204772.1200000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92016.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113713.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107258609"/>
    <n v="87992518.640000015"/>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09999999"/>
    <n v="28516125.93999997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23597798.38"/>
    <n v="7517007.2500000009"/>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1674631.9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739000"/>
    <n v="82764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425124.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085710.9499999993"/>
    <n v="550575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5903483.5300000012"/>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752229.899999999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168673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30564.6999999993"/>
    <n v="1095132.6099999999"/>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0.99999999988"/>
    <n v="322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113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4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5703693.46999997"/>
    <n v="294413022.0799999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2887838.73"/>
    <n v="14028479.23999999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1438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836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5790850"/>
    <n v="530313.7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569307"/>
    <n v="56541064.940000035"/>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2953264.0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508383.3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3859067.63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1817842.310000002"/>
    <n v="17360986.92999999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568371.9900000002"/>
    <n v="3677734.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36395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77348"/>
    <n v="307929.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1796568.38999999"/>
    <n v="30635794.31999999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14232034.809999995"/>
    <n v="6639684.0600000005"/>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5144105.300000001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3131600"/>
    <n v="1972201.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107891900.39"/>
    <n v="15168557.66999999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632826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1995476"/>
    <n v="57494455.44999999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19999999"/>
    <n v="6344514.62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793363.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928180"/>
    <n v="1849472.54"/>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3428012"/>
    <n v="6287440.220000001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
    <n v="1584967.31"/>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1071457.6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1245305.5900000001"/>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6538300"/>
    <n v="1105173.780000000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6386844.6800000006"/>
    <n v="1251291.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320318.8399999999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92000"/>
    <n v="215787.8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709400"/>
    <n v="712343.88000000012"/>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0000000028"/>
    <n v="39527.19999999999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547449.06000000006"/>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253440.96"/>
    <n v="1099385.4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70604.33999999985"/>
    <n v="244337.5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440246.9500000000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556500"/>
    <n v="177070.1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237978"/>
    <n v="48980972.100000016"/>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7391.370000001"/>
    <n v="16735683.50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7276185.220000000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87200"/>
    <n v="1717835.6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80172466.459999993"/>
    <n v="22037787.620000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66315.869999994"/>
    <n v="14440778.3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308201.090000000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5199285"/>
    <n v="3194013.439999999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660181.79"/>
    <n v="2295712.26000000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32023.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70665598.569999993"/>
    <n v="55893394.5599999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364024.0699999994"/>
    <n v="1777332.43999999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8904.2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493029.539999999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448541.9000000004"/>
    <n v="1815912.9699999995"/>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624"/>
    <n v="308366.2800000000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69249.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617138.89"/>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3008500"/>
    <n v="20495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055668.7999999998"/>
    <n v="56319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214000"/>
    <n v="41245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8531890"/>
    <n v="2342892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3302000"/>
    <n v="11818398.559999999"/>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37"/>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7544500"/>
    <n v="7244033.7699999996"/>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677612210.6099997"/>
    <n v="3930720136.3400021"/>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53256990.29000008"/>
    <n v="478198163.02999991"/>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731092114.53999984"/>
    <n v="592608047.79999959"/>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1566051.900000006"/>
    <n v="72969908.170000032"/>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37672526.929999985"/>
    <n v="19075350.149999999"/>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2545062.200000003"/>
    <n v="17021125.5"/>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2007536.0099999998"/>
    <n v="11916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39193956.79000002"/>
    <n v="170985376.78999984"/>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105076919.66"/>
    <n v="93682076.739999995"/>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3127076.779999999"/>
    <n v="4068348.98"/>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1023074568.7800001"/>
    <n v="642539915.71999991"/>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4002926.090000004"/>
    <n v="2529276.23"/>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31349767.40000004"/>
    <n v="232857105.34000006"/>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31522621.489999998"/>
    <n v="13833392.299999999"/>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7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82897.630000001"/>
    <n v="2582666.35"/>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77881594.25"/>
    <n v="38489270.769999996"/>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417481464.5"/>
    <n v="251911770.85000005"/>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09041342.42999998"/>
    <n v="95892065.979999989"/>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9586467.5600000005"/>
    <n v="5036295.21"/>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69464357205.429993"/>
    <n v="65139099149.62999"/>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28777277.44000006"/>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1014474000.099998"/>
    <n v="10148941433.35"/>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4784259.3199999928"/>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9338442.25"/>
    <n v="5504397.29"/>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294880"/>
    <n v="90400"/>
  </r>
  <r>
    <s v="2022"/>
    <x v="0"/>
    <x v="0"/>
    <x v="0"/>
    <x v="0"/>
    <s v="2 - Poder Ejecutivo"/>
    <s v="0206 - MINISTERIO DE EDUCACIÓN"/>
    <s v="4 - SERVICIOS SOCIALES"/>
    <s v="4.4 - Educación"/>
    <s v="4.4.02 - Educación básica"/>
    <s v="2.2 - CONTRATACIÓN DE SERVICIOS"/>
    <s v="2.2.5 - ALQUILERES Y RENTAS"/>
    <s v="N"/>
    <s v="00 - N/A"/>
    <s v="10 - FONDO GENERAL"/>
    <s v="(en blanco)"/>
    <s v="99 - MULTIPROVINCIAL"/>
    <n v="0"/>
    <n v="0"/>
    <n v="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233"/>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1137063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98407"/>
    <n v="94068.21"/>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124000"/>
    <n v="94850.209999999992"/>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9373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2060615"/>
    <n v="22650.8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50513784.1599998"/>
    <n v="2047962977.9800003"/>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17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9731348824.5"/>
    <n v="18931881607.230007"/>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170067968.88"/>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989613828.2799997"/>
    <n v="2955578627.1900001"/>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0648547.170000017"/>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1379842.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2425388"/>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2422"/>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22682397"/>
    <n v="3729299.49"/>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56444.219999999"/>
    <n v="21092326.510000002"/>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7785"/>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626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6"/>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412135"/>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7403910"/>
    <n v="61059.369999999995"/>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6030461.0000001192"/>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991171923"/>
    <n v="845274439.11999965"/>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29094796"/>
    <n v="118274583.39999999"/>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32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1031477"/>
    <n v="126432064.74999984"/>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5135000"/>
    <n v="23742580.970000003"/>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029745"/>
    <n v="8368046.9799999986"/>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12174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999610"/>
    <n v="123238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52833235"/>
    <n v="41223310.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20126189.860000003"/>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0745121.49000001"/>
    <n v="28375226.469999991"/>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92381338.74000001"/>
    <n v="168677293.56000006"/>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704303.5"/>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5049999"/>
    <n v="14719933.129999999"/>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66143964"/>
    <n v="41655830.969999991"/>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000417"/>
    <n v="6476074.6599999992"/>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9178.81"/>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19503.8100000005"/>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7196560.099999994"/>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2421619.259999998"/>
    <n v="23548362.259999998"/>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5419864.4299999997"/>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271155.8700000001"/>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51861041.5999999"/>
    <n v="3103602741.7599988"/>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7354713.539999999"/>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17172889.65999985"/>
    <n v="482388082.75000012"/>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18256893.73"/>
    <n v="279533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9871400.5"/>
    <n v="15802732.5"/>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4113360"/>
    <n v="105745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865000"/>
    <n v="7967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119890997.19"/>
    <n v="107921681.67"/>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3906000"/>
    <n v="1414764.09"/>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902295582.42000008"/>
    <n v="584114504.67999995"/>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38205328.600000001"/>
    <n v="17458245.34"/>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91623596.640000001"/>
    <n v="87018442.639999986"/>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824443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4675"/>
    <n v="14503.8"/>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96935273"/>
    <n v="32280112.209999997"/>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25858553.999999996"/>
    <n v="7243506.9499999983"/>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93067090.75999999"/>
    <n v="359150009.64999998"/>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3601621"/>
    <n v="2211563.2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5795679905.3400002"/>
    <n v="5585746026.4499998"/>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8169158.040000007"/>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898890317.40999997"/>
    <n v="865380070"/>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7348151"/>
    <n v="3627266.87"/>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4366855"/>
    <n v="3313460.5"/>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172956"/>
    <n v="34352.130000000005"/>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4997044"/>
    <n v="0"/>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1100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95400000"/>
    <n v="57866893.269999996"/>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4002630.4"/>
    <n v="9732656.8000000007"/>
  </r>
  <r>
    <s v="2022"/>
    <x v="0"/>
    <x v="0"/>
    <x v="0"/>
    <x v="0"/>
    <s v="2 - Poder Ejecutivo"/>
    <s v="0206 - MINISTERIO DE EDUCACIÓN"/>
    <s v="4 - SERVICIOS SOCIALES"/>
    <s v="4.4 - Educación"/>
    <s v="4.4.06 - Educación técnica"/>
    <s v="2.3 - MATERIALES Y SUMINISTROS"/>
    <s v="2.3.1 - ALIMENTOS Y PRODUCTOS AGROFORESTALES"/>
    <s v="N"/>
    <s v="00 - N/A"/>
    <s v="10 - FONDO GENERAL"/>
    <s v="(en blanco)"/>
    <s v="99 - MULTIPROVINCIAL"/>
    <n v="0"/>
    <n v="30000"/>
    <n v="29113.88"/>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128001"/>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66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9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13661702.039999992"/>
    <n v="15555.88"/>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1973306.8299999982"/>
    <n v="15281.84"/>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44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84533621.37"/>
    <n v="272671670.25000006"/>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7887400.260000005"/>
    <n v="42187054.520000033"/>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4705990"/>
    <n v="1178235.74"/>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418080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471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10241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165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9085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257388.1299999999"/>
    <n v="9650.7099999999991"/>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1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5172403.6399999997"/>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4218836"/>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1603680.44"/>
    <n v="93343007.779999986"/>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404090.469999999"/>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4984"/>
    <n v="12903831.069999998"/>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615438.86"/>
    <n v="3570873.7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3922732"/>
    <n v="1186900.3000000003"/>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37500"/>
    <n v="12182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64000"/>
    <n v="13601.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2037500"/>
    <n v="1647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975000"/>
    <n v="627003.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727187.67"/>
    <n v="1579378.8699999999"/>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568174"/>
    <n v="1528991.8900000004"/>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445604"/>
    <n v="340780.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527672.30000000005"/>
    <n v="379024.66"/>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10000"/>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359690.8"/>
    <n v="154371.07999999999"/>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466016"/>
    <n v="5821745.3899999997"/>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3689668.32"/>
    <n v="2176218.1599999997"/>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590400"/>
    <n v="29904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58100"/>
    <n v="120864.63999999998"/>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1816037257.799999"/>
    <n v="11007276033.079996"/>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502164590.3099999"/>
    <n v="1050596321.9100003"/>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69911210.8900003"/>
    <n v="1485683611.2600009"/>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767876847.05"/>
    <n v="1665255680.2500021"/>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248311769.04999995"/>
    <n v="141774934.20000002"/>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264560111.49000007"/>
    <n v="148901427.47"/>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67466516.99000001"/>
    <n v="24122564.719999999"/>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410395747.3799999"/>
    <n v="996336787.8299998"/>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93255639.01999998"/>
    <n v="266904241.63000008"/>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103855466.70000002"/>
    <n v="69160686.029999986"/>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124812570.45"/>
    <n v="1820111123.5900018"/>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175127994.82"/>
    <n v="22623810906.920021"/>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6995623.859999999"/>
    <n v="5466339.0800000001"/>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984994453.88000011"/>
    <n v="379817257.97000015"/>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3679658.610000007"/>
    <n v="5353867.2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31184144.019999996"/>
    <n v="13854923.749999998"/>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46992484.11999997"/>
    <n v="111842494.24000002"/>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302541686.1200001"/>
    <n v="895836425.49000013"/>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78514849.099999964"/>
    <n v="18226072.829999994"/>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7072394.469999999"/>
    <n v="10268375.180000003"/>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5228354.48"/>
    <n v="25027093.459999997"/>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3655832.76"/>
    <n v="3593223.3900000006"/>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1675059.2"/>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250011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00000000093"/>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399682"/>
    <n v="12762.529999999999"/>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233335.260000002"/>
    <n v="1852288.48"/>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3420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6769460"/>
    <n v="1243025.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80773470.670000002"/>
    <n v="61569695.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099999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2747501"/>
    <n v="321385.02"/>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6508500"/>
    <n v="24060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5000005"/>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86285592.67999995"/>
    <n v="181776670.16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6189405.2399999965"/>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595071.69999999925"/>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4090681.8699999"/>
    <n v="5444073573.0299988"/>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6941787.72000003"/>
    <n v="574331833.92999971"/>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99418.23000000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46358.17999995"/>
    <n v="746524853.79000056"/>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7"/>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16244324.52999997"/>
    <n v="344980947.09000015"/>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23493949.78999996"/>
    <n v="124549494.37000005"/>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87282854"/>
    <n v="326870091.44000006"/>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49733626.649999999"/>
    <n v="24479724.890000001"/>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6914855.05000001"/>
    <n v="198717425.88000003"/>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69922033.75"/>
    <n v="63116680.72999999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6743615.04999998"/>
    <n v="44477606.5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20773314.05999994"/>
    <n v="136418798.26000002"/>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90402015"/>
    <n v="1352044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3000001"/>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21157455.69"/>
    <n v="69063227.580000028"/>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41017157.449999988"/>
    <n v="23621281.580000006"/>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0309103.970000006"/>
    <n v="16125002.219999999"/>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9091664"/>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389177457.2999992"/>
    <n v="8578575868.29"/>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09072241.26"/>
    <n v="250186393.27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620588800"/>
    <n v="21732972.800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8381802.29"/>
    <n v="3004461.4299999988"/>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86342.95"/>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07655382.44999993"/>
    <n v="322267067.620000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490961.79999995"/>
    <n v="615928980.24000001"/>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312374774.5"/>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589321381.5500007"/>
    <n v="1850999408.7100031"/>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2510866.519999996"/>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268374385.73000002"/>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9018076.16"/>
    <n v="14290615.179999998"/>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428400"/>
    <n v="1153863"/>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295155"/>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72680647.530000001"/>
    <n v="20849175.409999996"/>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7167347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377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513770.0700000003"/>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5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778679.92999999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39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82171750"/>
    <n v="72963161.999999985"/>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324400"/>
    <n v="9986842.2799999919"/>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95004"/>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1800000"/>
    <n v="4687380.91"/>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1954004"/>
    <n v="50628907.960000001"/>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38012"/>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560000"/>
    <n v="8078722.790000001"/>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5712004"/>
    <n v="9501.32"/>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21995855"/>
    <n v="117921582.13999993"/>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450000"/>
    <n v="989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6095960"/>
    <n v="11221268.84"/>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20004"/>
    <n v="273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5856004"/>
    <n v="372100.02999999997"/>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80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20000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70066132"/>
    <n v="63509569.480000004"/>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100000"/>
    <n v="503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422088"/>
    <n v="8742482.6799999978"/>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7859134.2600000016"/>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8900000"/>
    <n v="29319332.050000001"/>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180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165807.70000000001"/>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5750000"/>
    <n v="2073539.59"/>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1500000"/>
    <n v="345296"/>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1480000"/>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4732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7365000"/>
    <n v="2259176.75"/>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3560280.559999999"/>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1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1800000"/>
    <n v="21040.34"/>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7034729"/>
    <n v="4117846"/>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10102000.960000001"/>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1456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30000"/>
    <n v="750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6620406"/>
    <n v="499488.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22877666.68"/>
    <n v="14115491.6"/>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5460085.17"/>
    <n v="14856060.05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6594439"/>
    <n v="671040782.3000001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3700000"/>
    <n v="160672408.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2550212"/>
    <n v="92448409.94999998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7544271"/>
    <n v="173535800.71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4084808.439999999"/>
    <n v="11741966.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4350200"/>
    <n v="313963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520000"/>
    <n v="231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9656865.1600000001"/>
    <n v="4815760.730000000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700000"/>
    <n v="14470997.13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3082804.620000001"/>
    <n v="15803116.77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7893622.6900000004"/>
    <n v="6165837.180000000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8075000"/>
    <n v="17760488.6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980000"/>
    <n v="2761585.5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2177651.15"/>
    <n v="1233424.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657275"/>
    <n v="654918.6999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7882000"/>
    <n v="36505013.48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8597235.380000003"/>
    <n v="15215075.4199999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517779"/>
    <n v="2089340.4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2465000"/>
    <n v="551764.3700000001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0280548.27999997"/>
    <n v="634264895.83000016"/>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648900"/>
    <n v="1634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8427534.7800000012"/>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5421461.490000002"/>
    <n v="55158371.969999999"/>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000000"/>
    <n v="55022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7833777.76000002"/>
    <n v="87221734.26000008"/>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73968.4700000002"/>
    <n v="245855.16999999993"/>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7463412.459999993"/>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4481527.16"/>
    <n v="3403956.7999999993"/>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1434309.07"/>
    <n v="1204688.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5277534.6500000004"/>
    <n v="4412398.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335401"/>
    <n v="15507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331963.650000002"/>
    <n v="15708385.949999997"/>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4628372"/>
    <n v="4625718"/>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686525.219999999"/>
    <n v="10637037.760000004"/>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9611487.9199999999"/>
    <n v="1143834.1200000001"/>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28121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2849454.0600000005"/>
    <n v="718355.58"/>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595837.5599999996"/>
    <n v="174362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78317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6688748.0300000003"/>
    <n v="4388963.209999999"/>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692569.8200000003"/>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95600"/>
    <n v="454311.8"/>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794919.46"/>
    <n v="3903165.42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16089.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230938.55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586754.1600000001"/>
    <n v="617766.6"/>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89999999991"/>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289079.2900000003"/>
    <n v="969657.57000000007"/>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1061217.19"/>
    <n v="63982.67"/>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57028.70999999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136747.4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718381.0199999996"/>
    <n v="2859427.1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630352"/>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1866951.790000001"/>
    <n v="8065805.3400000008"/>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199535.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7660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734408.91"/>
    <n v="59451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3"/>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35002.010000000009"/>
    <n v="25002.010000000002"/>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45257538"/>
    <n v="3567267072.0400004"/>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10991612"/>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511140122"/>
    <n v="468614350.87999994"/>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495674421"/>
    <n v="435703560.11999977"/>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89665079"/>
    <n v="264406339.34999996"/>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376883"/>
    <n v="6001634.2199999988"/>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21758438.5"/>
    <n v="7977264.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8625240"/>
    <n v="27297472.220000003"/>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4252402"/>
    <n v="78489429.310000002"/>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75900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7102650"/>
    <n v="181949282.44999999"/>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60239567"/>
    <n v="51862387.470000014"/>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50 - CRÉDITO INTERNO"/>
    <s v="(en blanco)"/>
    <s v="99 - MULTIPROVINCIAL"/>
    <n v="0"/>
    <n v="19854000"/>
    <n v="0"/>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3201598"/>
    <n v="16614931.049999997"/>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0859450"/>
    <n v="27928869.709999997"/>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115148772"/>
    <n v="83543714.879999995"/>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5510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8666224"/>
    <n v="1389215.5"/>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5430816"/>
    <n v="14929166.829999998"/>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19805816"/>
    <n v="3453983.6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8055351"/>
    <n v="329647546.64000005"/>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30676323"/>
    <n v="15306423.080000002"/>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593788.000000002"/>
    <n v="3913445.66"/>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292614"/>
    <n v="8709685.660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360000"/>
    <n v="65372747.950000003"/>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3600000"/>
    <n v="2905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8915963.1199999992"/>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3315263.13"/>
    <n v="409383.95"/>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766000"/>
    <n v="218161.66999999998"/>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500000"/>
    <n v="248184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4676.6499999999996"/>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615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2308000"/>
    <n v="788474.7"/>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2126710"/>
    <n v="1508524.5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3309055"/>
    <n v="565151.67000000004"/>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159344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3174.100000000006"/>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3217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71962"/>
    <n v="88772.469999999987"/>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1018813.74"/>
    <n v="929627.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820548.27"/>
    <n v="740228.6399999999"/>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259521.99"/>
    <n v="156125.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6000"/>
    <n v="30896.01"/>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809851120.6100001"/>
    <n v="3562520668.7300005"/>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33819145"/>
    <n v="751010581.1999999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4039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37213085"/>
    <n v="388531302.99000013"/>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50753951"/>
    <n v="44600447.57"/>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1144745"/>
    <n v="7939779"/>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8060000"/>
    <n v="766778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3000000"/>
    <n v="171140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505665"/>
    <n v="27958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1351458"/>
    <n v="22535001.16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378439"/>
    <n v="29279739.320000004"/>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99542023.679999992"/>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1266555"/>
    <n v="66238602.499999985"/>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0683213"/>
    <n v="490821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3540743"/>
    <n v="36191904.539999999"/>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9399700"/>
    <n v="12313034.170000002"/>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46728469"/>
    <n v="44182143.859999999"/>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1652472"/>
    <n v="784553.37"/>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33000000"/>
    <n v="332217.94"/>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28805389.719999999"/>
    <n v="18287565.519999996"/>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22920000"/>
    <n v="16425779.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1065000"/>
    <n v="516317.4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9131890"/>
    <n v="23052037.230000008"/>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32698237"/>
    <n v="29663019.459999997"/>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7200000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83394563"/>
    <n v="868876344.2199999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62805000"/>
    <n v="33241403.48"/>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3598000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77245954.63999999"/>
    <n v="148153882.64999989"/>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47707000"/>
    <n v="45484879.170000009"/>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2500000"/>
    <n v="480498.84"/>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14197139"/>
    <n v="5033412.790000001"/>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4975000"/>
    <n v="2734154.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3662429"/>
    <n v="62068046.780000016"/>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4609813"/>
    <n v="18687771.91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565000"/>
    <n v="24710591.679999996"/>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23000"/>
    <n v="2949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4300000"/>
    <n v="3417122.8500000006"/>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707199.0999999999"/>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3000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230000"/>
    <n v="17397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250000"/>
    <n v="12000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784000"/>
    <n v="1040438.2200000001"/>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960487"/>
    <n v="366494.73000000004"/>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679000"/>
    <n v="4593922.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127853"/>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35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390000"/>
    <n v="678105.19"/>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214571.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816964220.31999993"/>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5974937.430000007"/>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110016010.78000002"/>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79521018.16999984"/>
  </r>
  <r>
    <s v="2022"/>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70000000"/>
    <n v="16295610.0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709335.7600000002"/>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1414750.430000000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1377027.64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336751408"/>
    <n v="1128631608.1699996"/>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41994468.079999998"/>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2644897.09999999"/>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458800.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2999500"/>
    <n v="1016636.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4928521.59"/>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2100000"/>
    <n v="15957953.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0470000"/>
    <n v="23367104.170000006"/>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5600000"/>
    <n v="34359159.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5000000"/>
    <n v="21126096.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5042151.949999999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843458.540000007"/>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172017295.13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61456868.38999999"/>
    <n v="758548360.45000005"/>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8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106000000"/>
    <n v="8029417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3756000"/>
    <n v="172063106.7799999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102736000"/>
    <n v="934570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16132084"/>
    <n v="112355615.65000002"/>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51250000"/>
    <n v="136027533.77999994"/>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1000000"/>
    <n v="10953253.97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1713260"/>
    <n v="30268499.35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3000000"/>
    <n v="82100152.140000001"/>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87676548.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2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2000000"/>
    <n v="2591512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5439000"/>
    <n v="25325693.460000005"/>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2942582"/>
    <n v="4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100500000"/>
    <n v="28414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94114299"/>
    <n v="85558117.810000032"/>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1100000"/>
    <n v="20007900.359999996"/>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5380701"/>
    <n v="13666983.790000003"/>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8668943.2400000021"/>
    <n v="6632823.929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50 - CRÉDITO INTERNO"/>
    <s v="(en blanco)"/>
    <s v="99 - MULTIPROVINCIAL"/>
    <n v="0"/>
    <n v="4500000"/>
    <n v="2230203.6999999997"/>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40378706.799999997"/>
    <n v="34494962.03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22305313"/>
    <n v="13331503.52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20000"/>
    <n v="4990.6099999999997"/>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56784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63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027923.2"/>
    <n v="210688.87"/>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5295160"/>
    <n v="111566955.89999996"/>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9064966"/>
    <n v="6928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958870"/>
    <n v="15227231.759999998"/>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6005000"/>
    <n v="5341786.2"/>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5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500000"/>
    <n v="20541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185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769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844000"/>
    <n v="1396940.7299999997"/>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445000"/>
    <n v="106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588000"/>
    <n v="93597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434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55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1184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339400"/>
    <n v="4997009.7"/>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018500"/>
    <n v="3713084.7600000002"/>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655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6056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92480000"/>
    <n v="244180652.25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40716880"/>
    <n v="34383980.499999993"/>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09970"/>
    <n v="80964903.549999997"/>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864975"/>
    <n v="144416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22656"/>
    <n v="10970415.399999997"/>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657314"/>
    <n v="3302865.0000000005"/>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674858.07999999984"/>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11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10000"/>
    <n v="8770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8717970.8999999985"/>
    <n v="8030556.4000000004"/>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3866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350401.0700000003"/>
    <n v="1903098.06"/>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384240.8"/>
    <n v="2760955.2899999996"/>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998623.13"/>
    <n v="1656205.05"/>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452906.14"/>
    <n v="286896.14999999997"/>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81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265701.64"/>
    <n v="121401.63999999998"/>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74762.3"/>
    <n v="3753013.8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894630.34"/>
    <n v="1590626.39"/>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04383.47"/>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12016.11"/>
    <n v="211151.74999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12112681.9000001"/>
    <n v="1013977917.8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1999998"/>
    <n v="712279020.7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202508996.82000002"/>
    <n v="133465801.68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45942595.09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001951"/>
    <n v="463697.7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8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5936360.57999998"/>
    <n v="111671442.4700000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82631443.14999985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1933600"/>
    <n v="58798776.69999995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5867364"/>
    <n v="68426541.12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00200000"/>
    <n v="78446431.54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990773"/>
    <n v="192045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579073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426187.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6965146.439999998"/>
    <n v="5271648.980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304502806"/>
    <n v="214414078.46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74557932.359999999"/>
    <n v="23205577.20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1479309.57"/>
    <n v="6034481.43999999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4566785.23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79993679.25999999"/>
    <n v="30467264.24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202879939.68000001"/>
    <n v="40697196.47999998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39937762"/>
    <n v="17344482.87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50000001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2848591.9299999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51566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53344.1799999997"/>
    <n v="3166519.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6099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83348.2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601625.3000000003"/>
    <n v="1049342.64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405509.3199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7091387.23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7026805.130000001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28456453.579999994"/>
    <n v="1638583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4544525.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390899.769999996"/>
    <n v="2031377.700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4492681.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565673.6"/>
    <n v="452279.83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0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91967.59"/>
    <n v="28757344.310000002"/>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49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599999995"/>
    <n v="3684731.0900000012"/>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29600"/>
    <n v="1400271.79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167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275867.530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425486.08"/>
    <n v="7160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85062.08000000002"/>
    <n v="161414.65999999997"/>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8"/>
    <n v="71342.62"/>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7"/>
    <n v="809941.25999999989"/>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41617"/>
    <n v="2375148.3699999996"/>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69720"/>
    <n v="307297.08"/>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90139.7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73657.50999999989"/>
    <n v="625437.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85997756.530000001"/>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4274833"/>
    <n v="30847999.60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5996340"/>
    <n v="7988893.6500000004"/>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2632349.000000002"/>
    <n v="11453648.610000003"/>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01828"/>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850000"/>
    <n v="5138306.09"/>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195955"/>
    <n v="2953444.639999999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00000"/>
    <n v="23996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54300"/>
    <n v="4499435.79"/>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2757360"/>
    <n v="172048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9460000"/>
    <n v="7276522.7199999997"/>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83000"/>
    <n v="3592213.8700000006"/>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715000"/>
    <n v="2535472.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276945.84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6933582.84"/>
    <n v="13004993.860000003"/>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4361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54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026840.04"/>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527384.86"/>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0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50000"/>
    <n v="48793"/>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2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52119210"/>
    <n v="784111230.31000006"/>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218079019.78000006"/>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38999998"/>
    <n v="116340896.78000002"/>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8726251.180000007"/>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94499210.920000002"/>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10991575.67"/>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8030985.810000077"/>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386843.58"/>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602335800.06999993"/>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375603"/>
    <n v="54905514.309999995"/>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6625283.700000000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180000"/>
    <n v="1971598.4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114877975.02000007"/>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717496"/>
    <n v="9421445.839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2461274.969999999"/>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6243109"/>
    <n v="12266327.270000003"/>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7953191.54"/>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1631470"/>
    <n v="4585558.079999997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20433499.299999997"/>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2356622"/>
    <n v="7377296.9100000011"/>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300000004"/>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7378662.509999998"/>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3341131.8800000004"/>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359191.9600000002"/>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47659.1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186141.92"/>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775000"/>
    <n v="915314.99"/>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18862.23"/>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7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684430.8800000001"/>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22450097.3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7650000"/>
    <n v="7737059.2299999986"/>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520294"/>
    <n v="6915070.9199999981"/>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4729360"/>
    <n v="4993648.63"/>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892834.699999999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447610.3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2652555.9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664549653.9999986"/>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68456263.00000024"/>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727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5359287.000000007"/>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538052881.99999976"/>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1225982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02169981.82000002"/>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7513650.359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4859717"/>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27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7271362"/>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08639319.63999999"/>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48583329.360000014"/>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3224148"/>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46585719.030000001"/>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6809735.660000004"/>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724303.999999999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808838487.78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54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1077876.3"/>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6875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374038528.09000015"/>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38251907.729999997"/>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7292013.950000003"/>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1256397.61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919780955"/>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102829483.99999997"/>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93408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81608865.99999997"/>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7573813.000000004"/>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38409885"/>
    <n v="35160806.460000001"/>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4775794.21"/>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892178"/>
    <n v="1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4275786.34"/>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876200"/>
    <n v="493081"/>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10 - FONDO GENERAL"/>
    <s v="(en blanco)"/>
    <s v="99 - MULTIPROVINCIAL"/>
    <n v="0"/>
    <n v="250000"/>
    <n v="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444955"/>
    <n v="2178278.3999999999"/>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1498832.5"/>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145070"/>
    <n v="9800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5925160"/>
    <n v="4110229.8800000004"/>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19999994"/>
    <n v="3650217.9200000004"/>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0793545"/>
    <n v="6473514.080000001"/>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1794490.3900000001"/>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2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12532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29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2607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440643.47999999992"/>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64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3672712"/>
    <n v="257080232.16000003"/>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6131218"/>
    <n v="54362446.310000002"/>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41359627"/>
    <n v="34358723.209999993"/>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8748325"/>
    <n v="28681962.630000003"/>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473930"/>
    <n v="3848069.4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150000"/>
    <n v="2051423.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91300"/>
    <n v="82825.60000000000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9609947"/>
    <n v="25158219.200000003"/>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2376436"/>
    <n v="2196656.85"/>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251609"/>
    <n v="3616333.370000001"/>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449100"/>
    <n v="12463281.159999998"/>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37712"/>
    <n v="9625148.3800000027"/>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191000"/>
    <n v="899514.95000000007"/>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406294"/>
    <n v="356199.79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52614"/>
    <n v="91510.55"/>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6986000"/>
    <n v="6104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910000"/>
    <n v="5936468.1599999992"/>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912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515000"/>
    <n v="343217.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4632632"/>
    <n v="1289195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2199144"/>
    <n v="1725842.03"/>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874683"/>
    <n v="15983.1"/>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651167"/>
    <n v="92806"/>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4412126"/>
    <n v="4045183.34"/>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146155"/>
    <n v="83192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594294"/>
    <n v="3796696.1200000006"/>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57752685"/>
    <n v="44823091.280000009"/>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202607320.3099999"/>
    <n v="1083518977.4299998"/>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3149100"/>
    <n v="2738403.190000000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50840271.04999998"/>
    <n v="113211433.01000001"/>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006194.7999999998"/>
    <n v="5741501.8899999997"/>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7799911.84"/>
    <n v="143771065.45000005"/>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7875000"/>
    <n v="24583779.359999999"/>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5659500"/>
    <n v="140753889.80000007"/>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383999.89"/>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2038731"/>
    <n v="6705015.1599999992"/>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3025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2549000"/>
    <n v="618975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1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133157.38"/>
    <n v="1036628.5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1460400"/>
    <n v="422428.7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53169615.759999998"/>
    <n v="32178605.809999999"/>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139336.06"/>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5884800"/>
    <n v="12752139.110000003"/>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53910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119630855"/>
    <n v="44055613.899999991"/>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636146.49"/>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53115075.329999998"/>
    <n v="34230582.079999998"/>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53260039"/>
    <n v="21643296.859999999"/>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397315.83"/>
    <n v="397315.83"/>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700001"/>
    <n v="2634420.970000000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6130.2"/>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245580"/>
    <n v="1201060.0299999998"/>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7781.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3670677"/>
    <n v="206180.3499999999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380088.1799999997"/>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4460582"/>
    <n v="16575903.539999999"/>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2480.94"/>
    <n v="1028644.31"/>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17283481.869999997"/>
    <n v="8043559.54"/>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417938"/>
    <n v="232669.44999999998"/>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4408000"/>
    <n v="2217578.479999999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3209.480000000003"/>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03700"/>
    <n v="463152.44999999995"/>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1235898.94999999"/>
    <n v="206497446.08000004"/>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8413121.809999999"/>
    <n v="24485080.539999999"/>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9672.629999999997"/>
    <n v="24764.400000000001"/>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8677977.979999997"/>
    <n v="27381017.430000015"/>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7467069.439999998"/>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720749.5300000003"/>
    <n v="2387174.6"/>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5247755"/>
    <n v="26083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36826.14"/>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7260994.740000002"/>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2739935.7600000002"/>
    <n v="163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52308618.930000007"/>
    <n v="7804063.9200000009"/>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927935.63"/>
    <n v="1188177"/>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916826.05999999994"/>
    <n v="545739.68999999994"/>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65851"/>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76912.460000000006"/>
    <n v="35248.800000000003"/>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309523.790000001"/>
    <n v="12070571.9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445005.2599999998"/>
    <n v="3866211.550000000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1417084.29"/>
    <n v="616878.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944755.38"/>
    <n v="64373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4458970"/>
    <n v="12301263.00999999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029000"/>
    <n v="5301208.33"/>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467256"/>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373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723957.5"/>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824195"/>
    <n v="735877.61999999976"/>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2328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72658810"/>
    <n v="517736817.58999968"/>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10035926"/>
    <n v="92627583.350000009"/>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75452884"/>
    <n v="33869995.98999999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4055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6585521"/>
    <n v="65837269.140000038"/>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5286467"/>
    <n v="12751888.79000001"/>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2200200"/>
    <n v="41781948.949999996"/>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9484500"/>
    <n v="2100581.21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809255"/>
    <n v="3332054.51"/>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3450000"/>
    <n v="2444880.81"/>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6843675"/>
    <n v="5977503.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81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4870729.92"/>
    <n v="87182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1091280"/>
    <n v="832421.81"/>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4226556.340000004"/>
    <n v="17324289.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66303000"/>
    <n v="3089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39181537.149999991"/>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20 - FONDOS CON DESTINO ESPECÍFICO"/>
    <s v="(en blanco)"/>
    <s v="99 - MULTIPROVINCIAL"/>
    <n v="0"/>
    <n v="10500000"/>
    <n v="10215998.60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862247"/>
    <n v="4015148.2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2831430"/>
    <n v="673304.97"/>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11898925"/>
    <n v="91919208.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45306756.07999998"/>
    <n v="1569936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499999993"/>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3285491.1800000016"/>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8874389"/>
    <n v="115280.5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3141088"/>
    <n v="2636698.870000000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93119.9"/>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01625"/>
    <n v="792840.3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4267280"/>
    <n v="22064.23"/>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567833"/>
    <n v="716492.66"/>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8157418"/>
    <n v="309548.02"/>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424342"/>
    <n v="31545402.550000001"/>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5056272"/>
    <n v="10346729.49000000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582882"/>
    <n v="2911819.859999998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5527683"/>
    <n v="879874.16"/>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484451.8699999996"/>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2268717"/>
    <n v="26858.2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607637"/>
    <n v="1567080.69"/>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507000"/>
    <n v="22474.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707963279"/>
    <n v="586708568.19999993"/>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0305981"/>
    <n v="176154861.91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7742243"/>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4249618"/>
    <n v="36906260.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5858698.809999997"/>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79545"/>
    <n v="13075628.799999997"/>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2469664"/>
    <n v="120488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66641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8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8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13570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9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991.2"/>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6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45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131835.5"/>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7004200"/>
    <n v="9558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98719464"/>
    <n v="271404187.62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71812617"/>
    <n v="63603284.69999999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35340162"/>
    <n v="14735503.82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2005917"/>
    <n v="36635447.89999997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10009026"/>
    <n v="8840166.10999999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10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1504000"/>
    <n v="87212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38706.6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2902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155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5618392"/>
    <n v="1409828.4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703665.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309030.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1021073.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72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68571355"/>
    <n v="500351034.64000016"/>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633065"/>
    <n v="35459208.34000000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51227613"/>
    <n v="214591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73681"/>
    <n v="49772122.6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480350"/>
    <n v="4708789.999999999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2133.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1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74324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1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824038.21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15994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4925068"/>
    <n v="492073.6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33106"/>
    <n v="5398762.1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212456.3200000003"/>
    <n v="803891.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444193.4899999946"/>
    <n v="824539.3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1925.5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29111.8399999999"/>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08492.06"/>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9587235.27"/>
    <n v="998359265.14999998"/>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3377916.66"/>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04629249"/>
    <n v="101702131.32000001"/>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4544406.95000002"/>
    <n v="136625506.75999951"/>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469327.32"/>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42722768.850000009"/>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6073621"/>
    <n v="9556251.8200000003"/>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45778"/>
    <n v="2341583.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38061"/>
    <n v="5391497.4400000013"/>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20000"/>
    <n v="233164"/>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9053982"/>
    <n v="34566003.039999992"/>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1094193"/>
    <n v="29077600.979999993"/>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45723"/>
    <n v="15240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54563.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91513880.38999999"/>
    <n v="158172244.25000003"/>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699999996"/>
    <n v="1112044.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7545177.3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8051840"/>
    <n v="4721835.4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7080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2930000"/>
    <n v="1606260.71"/>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95011"/>
    <n v="2213776.950000000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742107"/>
    <n v="2364283.5"/>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23127.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55475.88"/>
    <n v="49645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199999997"/>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225775.440000001"/>
    <n v="15502656.289999999"/>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605947.42999999993"/>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095165.84"/>
    <n v="18345151.240000002"/>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8619539.0999999996"/>
    <n v="2558278.44"/>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449395"/>
    <n v="23438584.889999997"/>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5832755.6399999997"/>
    <n v="3841820.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8561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1612763.1099999999"/>
    <n v="253763.1"/>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7000004"/>
    <n v="310356656.67999995"/>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8340463.8200000003"/>
    <n v="6841472.7700000005"/>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1038286.18"/>
    <n v="40823076.07"/>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1000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29999997"/>
    <n v="44054181.419999994"/>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527751"/>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1763451"/>
    <n v="20246645.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8225752.2000000002"/>
    <n v="5638875.8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000000"/>
    <n v="948581.89999999991"/>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300000"/>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2656247.740000002"/>
    <n v="15655458.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6640717.8200000003"/>
    <n v="5996544.409999998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8160609.629999999"/>
    <n v="4053884.77"/>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16579808.600000001"/>
    <n v="5348089.22"/>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0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334223.8999999999"/>
    <n v="688900.2"/>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318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7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637992.04"/>
    <n v="435130.6"/>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030898.039999999"/>
    <n v="8972351.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7414134.4000000004"/>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5723244.020000001"/>
    <n v="9617145.3100000005"/>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313193.66999999993"/>
    <n v="299602"/>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167088"/>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625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59075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675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608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63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5357904.6000001"/>
    <n v="967136671.850000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3530265.279999999"/>
    <n v="7761666.66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45698513"/>
    <n v="164703373.910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210873.7899999999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926219.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863445.5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1000031.450000000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900665.1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943253.2999999998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613413.96000001"/>
    <n v="133282162.3899998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22014"/>
    <n v="1033622.64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3788895"/>
    <n v="49708183.83999998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492841.0899999999"/>
    <n v="3387581.790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353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100000"/>
    <n v="4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00000"/>
    <n v="32754.6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50000"/>
    <n v="29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45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00000"/>
    <n v="4803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5933001"/>
    <n v="27561655.44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8097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7343148"/>
    <n v="2046306.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4684986.840000004"/>
    <n v="48762021.60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83606.100000000006"/>
    <n v="33999.1000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9485.01000000001"/>
    <n v="79548.9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104036.8199999999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2966.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87898.32"/>
    <n v="21416.6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4230358.23"/>
    <n v="22278017.4800000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7587588.079999998"/>
    <n v="11634370.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3191534.640000001"/>
    <n v="26570579.3000000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97716431.989999995"/>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1999249.479999997"/>
    <n v="34696902.69000001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61393.48"/>
    <n v="10076938.889999999"/>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580117.82"/>
    <n v="3732198.900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313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52703"/>
    <n v="1013622.460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375000"/>
    <n v="35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22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71382.220000003"/>
    <n v="27404563.55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358017.350000001"/>
    <n v="14277130.84000001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612824.45"/>
    <n v="3872253.820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536625.5099999998"/>
    <n v="1348670.66"/>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762666.67"/>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113231.25000000001"/>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80308053.5"/>
    <n v="336466374.33000004"/>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6427200"/>
    <n v="83749908.189999998"/>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303321.000000007"/>
    <n v="44339469.329999968"/>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7629115.800000004"/>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3250000"/>
    <n v="17676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35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3700000"/>
    <n v="4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8150000"/>
    <n v="2621174.64"/>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7400000"/>
    <n v="17211353.299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1809883"/>
    <n v="5274837.7699999986"/>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67518820.5"/>
    <n v="43867054.07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10171192"/>
    <n v="5721298.49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500000"/>
    <n v="1493459.2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4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200000"/>
    <n v="147025.4"/>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00000"/>
    <n v="8417591"/>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4750000"/>
    <n v="3369353.0200000009"/>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300000"/>
    <n v="2020000.48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290143.14999999997"/>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69895037.64000005"/>
    <n v="303790685.63999987"/>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59510504"/>
    <n v="54563515.839999996"/>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47943534.649999999"/>
    <n v="41691549.919999979"/>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54364041.770000041"/>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83544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99"/>
    <n v="18913631.41"/>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93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140622.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18356664.990000002"/>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866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2296250"/>
    <n v="267310.58999999997"/>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13275"/>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838187.96000001"/>
    <n v="109605431.39999999"/>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7161038.890000001"/>
    <n v="15752844.369999999"/>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8594082.990000002"/>
    <n v="14827774.780000003"/>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9228725.9399999995"/>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42840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1006400"/>
    <n v="7794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33517.79"/>
    <n v="146993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1064978.0900000001"/>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669000"/>
    <n v="1313621.6099999999"/>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302551.5"/>
    <n v="5491171.3499999996"/>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2144000.1"/>
    <n v="1495130.39"/>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3125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3418963.87"/>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207322.77"/>
    <n v="1314264.4200000002"/>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211494.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13737.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48891301"/>
    <n v="587905300.43000007"/>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97594406.24000001"/>
    <n v="119662267.93000001"/>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3550000"/>
    <n v="76835230.579999983"/>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50275705.819999993"/>
    <n v="23310355"/>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90000001"/>
    <n v="8770493.5999999996"/>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423676.510000002"/>
    <n v="11684808.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90340.479999999996"/>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69779773.950000003"/>
    <n v="5857572.5799999982"/>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1498708.200000003"/>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2725948.669999998"/>
    <n v="1167664.3700000001"/>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57727093.84999996"/>
    <n v="135483028.94"/>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685504"/>
    <n v="5296062.0600000005"/>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9304786.6899999995"/>
    <n v="2652416.87"/>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07377.48"/>
    <n v="409537.83"/>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1113845.660000000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64766111.700000003"/>
    <n v="1080554.6399999999"/>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2354295.729999997"/>
    <n v="22735852.97999999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3999012.519999996"/>
    <n v="3436554.07"/>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863686.54"/>
    <n v="1645601.34"/>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596358"/>
    <n v="1858610.5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12000000"/>
    <n v="7425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982150.61999999965"/>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43267219.579999998"/>
    <n v="34928"/>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9257625"/>
    <n v="136545589.90000004"/>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6965892.46000000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72738"/>
    <n v="19005101.650000002"/>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264294.4000000013"/>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9389932"/>
    <n v="1548110.12"/>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4615732.49"/>
    <n v="42431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118200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6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1075000"/>
    <n v="788277.35"/>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475000"/>
    <n v="1170198.78"/>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606733.8"/>
    <n v="1052842.3399999999"/>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491004"/>
    <n v="1820603.81"/>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4140932.9499999997"/>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39108.03000000009"/>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185158.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2627303.0499999998"/>
    <n v="156968.34"/>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3584290.649999999"/>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1919586.77"/>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54151.03"/>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829630"/>
    <n v="517207.86999999988"/>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87688.4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908521.0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253752458.1099999"/>
    <n v="1054889614.8399998"/>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29999994"/>
    <n v="17525395.059999999"/>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1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591529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110744477.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38916348.18000007"/>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50907207.620000005"/>
    <n v="36209797.240000002"/>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3923065.92"/>
    <n v="87222982.070000008"/>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5179400"/>
    <n v="14677533.9"/>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8000000"/>
    <n v="681196.89"/>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4883884.17"/>
    <n v="3497774.98"/>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12000000"/>
    <n v="52329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88114749.75999999"/>
    <n v="64326269.370000012"/>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2000000"/>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7441995.260000005"/>
    <n v="41904437.850000009"/>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5842442.049999997"/>
    <n v="19696203.350000005"/>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51809296.63000001"/>
    <n v="39494954.890000001"/>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8052498.010000005"/>
    <n v="26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8616007.760000005"/>
    <n v="31818360.560000002"/>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50000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5508493.2999999998"/>
    <n v="4053175.88"/>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108232745.23000002"/>
    <n v="79120232.680000007"/>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7094992.6799999997"/>
    <n v="5025685.4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200000003"/>
    <n v="2391338.629999999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991505"/>
    <n v="2.3283064365386963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91014605.439999998"/>
    <n v="89554020.13000001"/>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477819.950000003"/>
    <n v="38791251.25"/>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5748087.310000001"/>
    <n v="11166367.83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600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7009124.8900000006"/>
    <n v="3918406.5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979130.66"/>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561158974.1800022"/>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03095523.98999977"/>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12211591.84000003"/>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8431957.969999984"/>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40848445.50000009"/>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392297.1699999999"/>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47432916.640000001"/>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7499289.420000000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24148348.50999998"/>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568099514.83000016"/>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17041020.06"/>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377312080.55000019"/>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6106861.459999997"/>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3747323.26"/>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51567.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1964684.419999998"/>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37972270.959999993"/>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3073840.440000005"/>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39767764.180000007"/>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8814355.0099999998"/>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3239351648"/>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49602381"/>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23294995"/>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137872071"/>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8239543"/>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79278498"/>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27097073"/>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35379793"/>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3436729"/>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6890057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314507211"/>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1460813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59610438"/>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28490478"/>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835050"/>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74122625"/>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120024425"/>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5944597"/>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718720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435672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500000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9000003"/>
    <n v="691304056.0799994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
    <n v="207568266.9800000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208023.9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19559843.810000002"/>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96"/>
    <n v="87400346.67999988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2360069.81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4"/>
    <n v="19946124.34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89999998"/>
    <n v="19734799.63000000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214460.669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7917190.909999997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100000001"/>
    <n v="36540301.85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5857922.29000000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93"/>
    <n v="27270704.64000000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1612175.74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1948846.14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699999997"/>
    <n v="2025020.260000000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568949.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7999999996"/>
    <n v="385369.7900000001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300000001"/>
    <n v="16767216.04999999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00000011"/>
    <n v="3419148.9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000000004"/>
    <n v="2923516.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5"/>
    <n v="2464694.419999998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13"/>
    <n v="677360703.8799998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3999999"/>
    <n v="164597970.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7224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0999999"/>
    <n v="79948088.15000003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6486826.99999998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3416601.90000001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4022527.22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10099962.00000000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20000002"/>
    <n v="27408351.41999997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100999999.9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20144882.75000001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59999999"/>
    <n v="114212854.2199999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6067666.4500000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6565792.900000001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215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510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3334997.10000000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299999993"/>
    <n v="6396735.530000000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478292.999999998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270000.0000000002"/>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52736936.27000001"/>
    <n v="128586802.88999994"/>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401066.719999999"/>
    <n v="9832526.450000003"/>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796619.91"/>
    <n v="12716619.91"/>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9080438.07"/>
    <n v="16112563.27"/>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6698383.4699999997"/>
    <n v="6286630.5899999999"/>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455769.4100000001"/>
    <n v="4868930.0900000008"/>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679037.0600000033"/>
    <n v="359409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56537.24"/>
    <n v="534517.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2031000.059999999"/>
    <n v="11666820.529999996"/>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4764153.6499999994"/>
    <n v="4364153.6500000004"/>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246263.1399999999"/>
    <n v="1200963.140000000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6018342.1400000006"/>
    <n v="5936415.8400000017"/>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699917.99"/>
    <n v="3601491.6799999997"/>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987456.01999999955"/>
    <n v="924674.78999999992"/>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24748.62000000011"/>
    <n v="694748.6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135.4599999999991"/>
    <n v="5135.46"/>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7858.76999999996"/>
    <n v="54030.18"/>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196158.1300000008"/>
    <n v="7554485.9099999992"/>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977365.5399999998"/>
    <n v="1742365.5399999996"/>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51859.56999999995"/>
    <n v="41385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08591.01000000002"/>
    <n v="93591.0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61065185.32999998"/>
    <n v="420588722.3400001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907332"/>
    <n v="3790733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120000"/>
    <n v="6119999.999999999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800268.8499999996"/>
    <n v="416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5189034"/>
    <n v="74593070.54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
    <n v="3000000.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4138636.4299999997"/>
    <n v="4138492.3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00000"/>
    <n v="8999999.999999998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528030.240000002"/>
    <n v="28459283.77000000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20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3147623"/>
    <n v="22868217.89999999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20000000"/>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6235140244.9200001"/>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4908640064"/>
    <n v="13606133427.499994"/>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169035318"/>
    <n v="32120563565.219994"/>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51638887.73000002"/>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38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21846129858.64999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6428475440.89000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4180366203"/>
    <n v="3301089462.479999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20404327.26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64631397411"/>
    <n v="51150021826.70001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20152487.95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024830.29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989130251.61000025"/>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368431543"/>
    <n v="2019362636.28"/>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359919976.970001"/>
    <n v="21159788256.22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4032142894.71999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183332"/>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458332"/>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283327.14"/>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24702903.41000003"/>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100749813.95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6199999.969999984"/>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42002631.99999994"/>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101613098.59"/>
    <n v="91406962.409999982"/>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18826897.34000003"/>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67800000"/>
    <n v="67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96631439.829999998"/>
    <n v="95928512.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9013518"/>
    <n v="974809332.6900003"/>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194528584.77000001"/>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235791772.3400002"/>
    <n v="3088997652.6999993"/>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361740.4000000004"/>
    <n v="73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5105375.67"/>
    <n v="51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4804555.219999999"/>
    <n v="848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6250000"/>
    <n v="1625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56000000"/>
    <n v="253916666.65000001"/>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50174200"/>
    <n v="50174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8665137"/>
    <n v="24942595.55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8028685"/>
    <n v="4880544.61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11002469.74"/>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30440868"/>
    <n v="21201433.92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11792506"/>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0953465"/>
    <n v="17341522.5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8514427.990000002"/>
    <n v="11882796.13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2570815576.699997"/>
    <n v="27863511447.279995"/>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669695371"/>
    <n v="1225423443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595819067.300000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6431294"/>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136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1500000"/>
    <n v="1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9617951.75"/>
    <n v="306738745.9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9525054"/>
    <n v="167567937.19999999"/>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3946665261"/>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20000000"/>
    <n v="1115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305636196.29999995"/>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58718586"/>
    <n v="144640638.87"/>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0119506.94999999"/>
    <n v="191922809.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11190743"/>
    <n v="2480557.37"/>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7917748"/>
    <n v="37257936"/>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100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18941050.34"/>
  </r>
  <r>
    <s v="2022"/>
    <x v="0"/>
    <x v="0"/>
    <x v="0"/>
    <x v="4"/>
    <s v="2 - Poder Ejecutivo"/>
    <s v="0203 - MINISTERIO DE DEFENSA"/>
    <s v="4 - SERVICIOS SOCIALES"/>
    <s v="4.5 - Protección social"/>
    <s v="4.5.01 - Edad avanzada, pensiones (por edad o incapacidad)"/>
    <s v="2.4 - TRANSFERENCIAS CORRIENTES"/>
    <s v="2.4.9 - TRANSFERENCIAS CORRIENTES A OTRAS INSTITUCIONES PÚBLICAS"/>
    <s v="N"/>
    <s v="00 - N/A"/>
    <s v="10 - FONDO GENERAL"/>
    <s v="(en blanco)"/>
    <s v="99 - MULTIPROVINCIAL"/>
    <n v="0"/>
    <n v="102000000"/>
    <n v="102000000"/>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6055186.879999988"/>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9207644"/>
    <n v="3592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2037356"/>
    <n v="240553675.83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377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2145436.29"/>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269647"/>
    <n v="297367851.13"/>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42952952"/>
    <n v="11006442276.87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328308604"/>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63315869"/>
    <n v="50758891.68"/>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3220523.7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49703019.35000002"/>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32028745.62"/>
    <n v="232028735.35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3404242"/>
    <n v="22038014"/>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18695714.92000002"/>
    <n v="449329750.69999993"/>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2548894621.2200003"/>
    <n v="2514755367.5500002"/>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3260534277.0199995"/>
    <n v="3226725122.960001"/>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70050000"/>
    <n v="153849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63685333"/>
    <n v="140889380"/>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718079776.18000007"/>
    <n v="619830059.75999999"/>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09900756"/>
    <n v="90653640"/>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746928116.2200003"/>
    <n v="2944139349.8799992"/>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56752230.28999999"/>
    <n v="146250784.82999998"/>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307662431.3400002"/>
    <n v="1019546061.9299997"/>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114950076.09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736598219"/>
    <n v="6521230475.3600025"/>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799992"/>
    <n v="4607789189.3600006"/>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85629012.36000013"/>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19751013.57"/>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20823573.449999999"/>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1022796850.4900002"/>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8350201"/>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703336"/>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42250022"/>
    <n v="759085575.47000003"/>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49991"/>
    <n v="70308901835.020035"/>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600000"/>
    <n v="37947190.899999999"/>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685606500"/>
    <n v="631651137.78999984"/>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142000"/>
    <n v="0"/>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23050000"/>
    <n v="15959906.060000001"/>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5510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510695"/>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39259029.409999989"/>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199165470.12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672280373.37"/>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95673648.70999998"/>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69025994.20999989"/>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679849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500002"/>
    <n v="3250602919.2400012"/>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16161292.40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138187352"/>
    <n v="2102581728.049999"/>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450000000"/>
    <n v="45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50002252.99999994"/>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578115.0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10390075"/>
    <n v="1088401804.2399998"/>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14776921.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70087797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308014761.38999999"/>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21000000"/>
    <n v="5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215995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76620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2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71704544.0000000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0375095.03"/>
    <n v="61719925.16000001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170996534"/>
    <n v="4881700.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06699476"/>
    <n v="1272255414.729999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779159556.8100000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530200"/>
    <n v="22685582.940000001"/>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4628000"/>
    <n v="57413749.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3886833.560000002"/>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14922333.26"/>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649235"/>
    <n v="71366982.820000038"/>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04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36168261"/>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14525347"/>
    <n v="94809200.230000019"/>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50195541.95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70667967.96000004"/>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187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29896.939999999"/>
    <n v="1162757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54317253.54999995"/>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06951695.46000004"/>
    <n v="230138698.98000002"/>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216588190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48441476.25000003"/>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66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4999999.92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6062618.23000000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26302496.71999985"/>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2943080"/>
    <n v="99631723"/>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458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4105326.1100001"/>
    <n v="2560190951.0299988"/>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18588007.03000000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8266537"/>
    <n v="10432993568.019999"/>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572749305.80999994"/>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165381.48"/>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480804"/>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216520814.7599999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7540925.669999998"/>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3688438"/>
    <n v="12886178.46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88152"/>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331599.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27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9000000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36928668"/>
    <n v="20962984.7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223919786.74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300080000"/>
    <n v="274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51614128"/>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814413698.939999"/>
    <n v="28352912434.600002"/>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3042780337.689995"/>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1000001"/>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360500000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1260000000"/>
    <n v="126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5444756.8100000005"/>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600000"/>
    <n v="300000"/>
  </r>
  <r>
    <s v="2022"/>
    <x v="0"/>
    <x v="0"/>
    <x v="0"/>
    <x v="4"/>
    <s v="2 - Poder Ejecutivo"/>
    <s v="0223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100000"/>
    <n v="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6279383.199999999"/>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565280359.37999988"/>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260399996"/>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665909.19999999995"/>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59583.25"/>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461082.28"/>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1187059.260000004"/>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380100"/>
    <n v="3284696"/>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284960.0000000009"/>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91666.6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5628270"/>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7902.5"/>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2185012"/>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9339200"/>
    <n v="8994952.8499999996"/>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43321541"/>
    <n v="317950515.00000012"/>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4000000"/>
    <n v="1310599.3899999999"/>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08.23999999"/>
    <n v="124608308.63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2751707"/>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3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6097283.920000002"/>
    <n v="11639788.029999997"/>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70108289.570000008"/>
    <n v="41495136.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11437055.6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18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46463.199999999997"/>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138437"/>
    <n v="62884.01"/>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4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8625965.400000000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8069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21078022.21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5170741"/>
    <n v="32480398.019999996"/>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60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3366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338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463828.7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17451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199844"/>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13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4000000003725290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000000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457618.59999999963"/>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86725017.779999986"/>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1830123.680000003"/>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13604770.720000001"/>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92582677.15000001"/>
    <n v="138908696.63"/>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131551967.1300001"/>
    <n v="860996751.9200002"/>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1756226"/>
    <n v="6119722.2300000004"/>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524000"/>
    <n v="523055.56"/>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830120.68000000017"/>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6800000"/>
    <n v="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29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26798750"/>
    <n v="7558408.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110453.48"/>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397497.4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80122.56"/>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0920299.67"/>
    <n v="3835076.4"/>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39648"/>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828647.07"/>
    <n v="10138275.470000001"/>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7300000"/>
    <n v="1724640.46"/>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
    <n v="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99617"/>
    <n v="75048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6200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3163206.6"/>
    <n v="299433.69000000006"/>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704991"/>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86712.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34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33786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20302665.56"/>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100000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460268.9700000007"/>
    <n v="4796147.2999999989"/>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8000"/>
    <n v="0"/>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6982.0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64480"/>
    <n v="564585.82000000007"/>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396250"/>
    <n v="191719.7100000000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22012"/>
    <n v="107616"/>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176646"/>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500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7767091"/>
    <n v="825219.31"/>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643434"/>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2459200"/>
    <n v="1179874.999999999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682.62"/>
    <n v="5638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6832.550000000007"/>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1001753.9199999999"/>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296868.1799999997"/>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4840339.8"/>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6694980.7000000002"/>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5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40448563.100000001"/>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450000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1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5025063.2"/>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8585491"/>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155562.2"/>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0"/>
  </r>
  <r>
    <s v="2022"/>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880000"/>
    <n v="4877452.33"/>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755773"/>
    <n v="1158577.5699999998"/>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8650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572232.78"/>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331959.4900000002"/>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355928.16"/>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57212.4"/>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229861.85"/>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0"/>
    <n v="31623854"/>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59999999"/>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0267032.869999997"/>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6360451.6299999999"/>
    <n v="2158766.2200000002"/>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00000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6040000"/>
    <n v="1622279.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210000"/>
    <n v="1265745.92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74831429.94"/>
    <n v="334494753.49000007"/>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16199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75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711830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16040.59999999999"/>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591766.19999999995"/>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63602"/>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1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1934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6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770886.7"/>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200000"/>
    <n v="95391.2"/>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375589.75"/>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049999.989999999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67792.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718809"/>
    <n v="133753"/>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21102.81999999995"/>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797574129"/>
    <n v="752921023.75000048"/>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77291162.76999998"/>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75490"/>
    <n v="14948.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8000000"/>
    <n v="23571672.049999997"/>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278156.69"/>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190965139.6999998"/>
    <n v="76836765.920000002"/>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35000000"/>
    <n v="225154811.01000002"/>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80000007"/>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8103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10000000"/>
    <n v="106699999.27"/>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32422307"/>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6862072"/>
    <n v="122244089.19000001"/>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200000000"/>
    <n v="196695564.06999996"/>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5300842"/>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3000000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6000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546812943"/>
    <n v="544343378.41999996"/>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22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435000000"/>
    <n v="431627356.16999996"/>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2000000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40000000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300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100000000"/>
    <n v="49999953.18"/>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8964724"/>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900000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4000000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30000000"/>
    <n v="126099999.4499999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40000005"/>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934637"/>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10000000"/>
    <n v="206699999.04999995"/>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100000000"/>
    <n v="74999965.069999993"/>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36063418"/>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5350000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50000000"/>
    <n v="43501462.590000004"/>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1000000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1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4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50000000"/>
    <n v="24963403.78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60000000"/>
    <n v="256699998.61000001"/>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125000000"/>
    <n v="74999994.760000005"/>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4258829"/>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7630305"/>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35000000"/>
    <n v="233903239.58000001"/>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36733583.579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0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0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7800000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7690424"/>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25000000"/>
    <n v="120244868.28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100000000"/>
    <n v="96732249"/>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100000000"/>
    <n v="49999989.780000009"/>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59233353"/>
    <n v="136829359.48000002"/>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6918454"/>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45000000"/>
    <n v="140116342.49000001"/>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1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7000002"/>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90000007"/>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17391742.480000004"/>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10000000"/>
    <n v="1067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31622672"/>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799983.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63362204"/>
    <n v="45192638.039999999"/>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30000000"/>
    <n v="126099999.69"/>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30000000"/>
    <n v="126099999.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125000000"/>
    <n v="73411906.430000007"/>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1018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513050352"/>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64026587.03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79998771"/>
    <n v="179998770.06"/>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3"/>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10000000"/>
    <n v="106690087.88000001"/>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80000007"/>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30000000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75245243"/>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10000000"/>
    <n v="106523897.2299999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21787675"/>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2438187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15000000"/>
    <n v="107178983.04000001"/>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10000004"/>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99999999.999999985"/>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5000000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80000000"/>
    <n v="379901881.98999995"/>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6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50000000"/>
    <n v="149999999.54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789000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1999998"/>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90000000"/>
    <n v="189810247.18000001"/>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15000000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85901282.049999997"/>
    <n v="71901282.050000012"/>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400000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7929048"/>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103683002.28"/>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92624972"/>
    <n v="241343005.86000007"/>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3460483"/>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5630376"/>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10000000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977766"/>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50306831"/>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6605889"/>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6554940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3800000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31180185"/>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44757868"/>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2120581"/>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2000000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26972239"/>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70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36223882"/>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4747173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45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2854652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400000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81253235.94"/>
    <n v="279825550.51999998"/>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3648241.88"/>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26509676.40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3709712.7000000011"/>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19684294.359999999"/>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03199982"/>
    <n v="500666663.71999991"/>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0"/>
    <n v="27000000"/>
    <n v="26379996.16"/>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6300874.8700000001"/>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23000000"/>
    <n v="68469617.530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55224000"/>
    <n v="3292036.83"/>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2925036571"/>
    <n v="2284082888.6299996"/>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176584409.07999998"/>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9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2300000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00000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2194150.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69999999"/>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43416.71"/>
    <n v="142815.35"/>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34205.78999999998"/>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3999991"/>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252075.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04113.96000000002"/>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808298904.19999981"/>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2242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45100"/>
    <n v="391051.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3292071.91"/>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521554.02"/>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27025"/>
    <n v="17996.48"/>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20 - FONDOS CON DESTINO ESPECÍFICO"/>
    <s v="(en blanco)"/>
    <s v="99 - MULTIPROVINCIAL"/>
    <n v="0"/>
    <n v="200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417179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9164024.02000001"/>
    <n v="80684493.57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821338.739999995"/>
    <n v="58170419.67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63905707.370000005"/>
    <n v="39923910.64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5290256.36999999"/>
    <n v="47129276.58999999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7618858.339999996"/>
    <n v="32781022.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5215763.049999997"/>
    <n v="38679608.0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874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411782.129999999"/>
    <n v="5481516.310000001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869297"/>
    <n v="2857670.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061033.5999999996"/>
    <n v="3000382.920000000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3878.92"/>
    <n v="2545643.860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9364.63"/>
    <n v="3059560.34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781685.3200000003"/>
    <n v="2779169.1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8"/>
    <n v="1455214.84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734085.67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8999999992"/>
    <n v="734622.78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539199.420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
    <n v="733622.740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9"/>
    <n v="735622.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400000"/>
    <n v="154133.01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200000"/>
    <n v="77066.509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200000.00000000003"/>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200000"/>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200000"/>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400000"/>
    <n v="238226.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80000003"/>
    <n v="12470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399999995"/>
    <n v="62885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399999995"/>
    <n v="61007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399999995"/>
    <n v="6420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400000004"/>
    <n v="6599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399999995"/>
    <n v="68693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599264.04"/>
    <n v="2110776.7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276261.29"/>
    <n v="1055388.37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318261.29"/>
    <n v="1069104.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267407.78"/>
    <n v="1069104.01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226261.26"/>
    <n v="1055388.3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316407.78"/>
    <n v="1069103.4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
    <n v="540156.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606238.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1125000"/>
    <n v="253402.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00000000012"/>
    <n v="510889.3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262889.81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4225891.630000003"/>
    <n v="9229819.23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9892227.3300000001"/>
    <n v="4196137.8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1222365.530000001"/>
    <n v="5526282.70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3102635.819999997"/>
    <n v="7411690.11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289365.5600000005"/>
    <n v="2843283.47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0539365.530000001"/>
    <n v="4843275.31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242857"/>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335073"/>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190664.979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291878.93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45332.5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45332.48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61"/>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13"/>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97"/>
    <n v="142823.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1274923.299999997"/>
    <n v="79184666.44999998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1348462.149999999"/>
    <n v="40167633.87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1348462.159999996"/>
    <n v="40167633.88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1554461.240000002"/>
    <n v="40317632.93000001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9656236.910000004"/>
    <n v="39332551.50999998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1128461.160000004"/>
    <n v="39947600.97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971566.9799999995"/>
    <n v="1980073.63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375783.4900000002"/>
    <n v="1402861.7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825783.49"/>
    <n v="1716812.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660783.5100000002"/>
    <n v="1666429.94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925783.4900000002"/>
    <n v="803908.4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3226217.75"/>
    <n v="2328425.93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35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5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3160000"/>
    <n v="1206918.2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33283703.050000001"/>
    <n v="20247961.759999998"/>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152435899.28"/>
    <n v="79237218.99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36563025.849999994"/>
    <n v="22256495.140000001"/>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0"/>
    <n v="350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69499.95"/>
    <n v="171251981.73000002"/>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16500"/>
    <n v="5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3589620.02000000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160418247.30000001"/>
    <n v="159347729.69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4660741"/>
    <n v="17070907.2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209265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11032391.77"/>
    <n v="53582183.31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6316.30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706924.7300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70000005"/>
    <n v="19353665.98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239056.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3289939.5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43046121.51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29116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468400"/>
    <n v="28328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03217479.81000009"/>
    <n v="64141386.609999999"/>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105568.6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584183.84"/>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9822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448983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731364.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10452083.33"/>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2047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485048.4000000004"/>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900000"/>
    <n v="4150925.1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737313.27"/>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642602"/>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22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59100000"/>
    <n v="34787547.340000011"/>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4331631.49"/>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200700.6"/>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70650.23"/>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4095640"/>
    <n v="185633.63"/>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63743994.019999996"/>
    <n v="35850941.520000003"/>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5179730.7"/>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8501398.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41545053.53999999"/>
    <n v="139646955.26000002"/>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7724128.52"/>
    <n v="25504981.72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1738797.550000001"/>
    <n v="20205875.140000001"/>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69999995"/>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542725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8"/>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305715.8"/>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6274592.0700000003"/>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66"/>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271067.09000000003"/>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361127.0899999999"/>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156795.41"/>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8158460"/>
    <n v="0"/>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1232087513"/>
    <n v="146070497.97"/>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5203392.5299999984"/>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707320.46"/>
    <n v="1657320.46"/>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369333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19334"/>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798334"/>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55002"/>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98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5110157"/>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4999.960000000006"/>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80500000.00000003"/>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4179999.9700000011"/>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99999.95999999985"/>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615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5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9999999.95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180430648.78"/>
    <n v="84228062.2399999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398780"/>
    <n v="5652458.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585873943.44999993"/>
    <n v="403620064.880000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81339206.370000005"/>
    <n v="34897255.88000000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4117912.9299999992"/>
    <n v="1586977.8499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9660101.5500000007"/>
    <n v="119889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79411383.04999995"/>
    <n v="110215983.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3509380.82"/>
    <n v="19611788.189999998"/>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603075100.73000002"/>
    <n v="291129415.2999999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138138033.13"/>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4475000"/>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19550998.119999997"/>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38593471.28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20 - FONDOS CON DESTINO ESPECÍFICO"/>
    <s v="(en blanco)"/>
    <s v="99 - MULTIPROVINCIAL"/>
    <n v="0"/>
    <n v="9912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779463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5044497.63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28469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36173619.459999993"/>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2024736.5"/>
    <n v="23642840.59000000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3635655"/>
    <n v="240016567.6299999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5686942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399999995"/>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31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82446839.999999955"/>
    <n v="41667665.399999991"/>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50057981.75"/>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44018582"/>
    <n v="28806030.929999996"/>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113371.2"/>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55548430.049999982"/>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32860074.43"/>
    <n v="26608319.890000001"/>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393900"/>
    <n v="13868874.15"/>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992000"/>
    <n v="2498147.1800000011"/>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9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1532000"/>
    <n v="464739.46"/>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4297000"/>
    <n v="3411258.6900000004"/>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0000000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300001"/>
    <n v="1951098111.9299998"/>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0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309577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67946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67946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183746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13243389.119999997"/>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45095780.680000007"/>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49577383.379999965"/>
    <n v="426350.4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59604644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30008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98"/>
    <n v="463274.06"/>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330156.5999999999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38996554.480000004"/>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88237126.810000017"/>
    <n v="17647425.16"/>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00000001"/>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16000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1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173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55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108594487.45"/>
    <n v="84550516.540000007"/>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8010637.709999997"/>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17504755.750000004"/>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9469302.9900000002"/>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130267.39999999991"/>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7742391.9700000007"/>
    <n v="7360726.4399999995"/>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13318304.19999999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7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32455361"/>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5000000"/>
    <n v="1498542.9100000001"/>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3800000"/>
    <n v="0"/>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150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38201771.9399998"/>
    <n v="540637248.33999991"/>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99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178554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9297458.699999999"/>
    <n v="8411761.8900000006"/>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2444388"/>
    <n v="17974825.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4711197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59815532.809999987"/>
    <n v="22925751.59"/>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564000"/>
    <n v="3556727.27"/>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50 - CRÉDITO INTERNO"/>
    <s v="(en blanco)"/>
    <s v="99 - MULTIPROVINCIAL"/>
    <n v="0"/>
    <n v="4800000"/>
    <n v="0"/>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280295.59999999998"/>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5907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812432"/>
    <n v="2952697.8099999996"/>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790649.72"/>
    <n v="744498.1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5405498.67"/>
    <n v="7374395.6499999994"/>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3140000"/>
    <n v="212333.9199999999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10898936.09"/>
    <n v="31636981.729999993"/>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30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53728869"/>
    <n v="20100844.81000000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49838.2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641169.75"/>
    <n v="6571941.370000000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1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928000.73"/>
    <n v="771596.659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9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400000"/>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3337987"/>
    <n v="3103593.7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553543.9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8662707.24000001"/>
    <n v="47601621.679999985"/>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20 - FONDOS CON DESTINO ESPECÍFICO"/>
    <s v="(en blanco)"/>
    <s v="99 - MULTIPROVINCIAL"/>
    <n v="0"/>
    <n v="416439.5"/>
    <n v="0"/>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59000"/>
    <n v="59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193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3497841"/>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669219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8457165"/>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28941665.5999999"/>
    <n v="533017299.69999999"/>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5062674.590000004"/>
    <n v="5167002.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130282061"/>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20 - FONDOS CON DESTINO ESPECÍFICO"/>
    <s v="(en blanco)"/>
    <s v="99 - MULTIPROVINCIAL"/>
    <n v="0"/>
    <n v="17664186.399999999"/>
    <n v="0"/>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119416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7550133"/>
    <n v="63252549.210000001"/>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586659.24"/>
    <n v="788071.09"/>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6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112717.93"/>
    <n v="822329.80999999994"/>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180500"/>
    <n v="15469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399465.5"/>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83169.76"/>
    <n v="781086.7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5780287.70999998"/>
    <n v="54267869.179999992"/>
  </r>
  <r>
    <s v="2022"/>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0"/>
    <n v="80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42000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03148.52"/>
    <n v="79461.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8186035.029999997"/>
    <n v="644533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1530957.279999999"/>
    <n v="781769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80000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198033.8599999994"/>
    <n v="6973310.1600000001"/>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13035952"/>
    <n v="6178472.8300000001"/>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6492883.400000000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2"/>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00000003"/>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366233.23"/>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6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4059286.53"/>
    <n v="2157638.06"/>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4497.14"/>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67641738.84000003"/>
    <n v="102016865.90000002"/>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12709578"/>
    <n v="6207016.3099999996"/>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81037523.269999996"/>
    <n v="73527561.49000001"/>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4976924.519999996"/>
    <n v="33748625"/>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4260075.26000002"/>
    <n v="57629815.789999999"/>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66330.9"/>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307184809.21999997"/>
    <n v="285875875.10000002"/>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8336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72746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7281292.6799999997"/>
    <n v="6662351.4699999997"/>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86363.61"/>
    <n v="0"/>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30883637.770000003"/>
    <n v="14778264.91"/>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315696970.62"/>
    <n v="209755915.38999999"/>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695410857.87000036"/>
    <n v="305786756.3900001"/>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778633423.91999996"/>
    <n v="360618040.8699999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253492.52"/>
    <n v="1093412.5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49999"/>
    <n v="203368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801569.22"/>
    <n v="720769.2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999980"/>
    <n v="814187.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157876.91999999998"/>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76191.69999999998"/>
    <n v="176191.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602925.060000000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6572.02"/>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9802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5010625"/>
    <n v="4047481.8300000005"/>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21316029"/>
    <n v="12020128.270000001"/>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1108424.6099999999"/>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59248880"/>
    <n v="42163090.49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572665"/>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3721220"/>
    <n v="144548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977349"/>
    <n v="589953"/>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478940"/>
    <n v="35899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8873320"/>
    <n v="8125134.9399999995"/>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7302072"/>
    <n v="630015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6"/>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58705080"/>
    <n v="52280512.519999996"/>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477179"/>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457230.21"/>
    <n v="2456253.23"/>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04240"/>
    <n v="41005"/>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216648"/>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184331726"/>
    <n v="35645708.04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850460.23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87938528"/>
    <n v="24978687.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3742854.429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6843415.900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250381"/>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6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7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1000000.18"/>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065000"/>
    <n v="3491668.0300000007"/>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098420"/>
    <n v="119377.5"/>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8146962.050000012"/>
    <n v="28572785.07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31178.640000001"/>
    <n v="16290158.71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50000"/>
    <n v="972282.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6053000"/>
    <n v="743055.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4087946.299999997"/>
    <n v="449114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60917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559530"/>
    <n v="75054.0700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6883.99"/>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34138001"/>
    <n v="17339306.60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16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70 - DONACION EXTERNA"/>
    <s v="(en blanco)"/>
    <s v="01 - DISTRITO NACIONAL"/>
    <n v="0"/>
    <n v="87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825258"/>
    <n v="5240841.4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49999996"/>
    <n v="8873471.059999998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40065.12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814077.59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65670.06"/>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6258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71182.07"/>
    <n v="182947.2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694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09999999"/>
    <n v="3226787.5600000005"/>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25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97500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37001"/>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392032"/>
    <n v="1851126.54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775740.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67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5626627"/>
    <n v="602004.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44171.32"/>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1"/>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6834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4623431.24"/>
    <n v="2205298.16"/>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36362.879999999997"/>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29838790.77000004"/>
    <n v="141664436.69999999"/>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8771523.41"/>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0042090.879999995"/>
    <n v="3487555.98"/>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94680163.87999998"/>
    <n v="40552327.960000008"/>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099999999"/>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482221.5099999998"/>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66289533.480000004"/>
    <n v="26283293.100000005"/>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2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92209432.87"/>
    <n v="98391080.100000009"/>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140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14583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7257195.219999999"/>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2902231.48"/>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10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0324160"/>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23753954.66"/>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31446631.050000001"/>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48110"/>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19919027"/>
    <n v="6154121.2400000002"/>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14364974"/>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2021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19646729.68"/>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21669572.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26713967.28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4925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49147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11940688.169999998"/>
    <n v="4466041.1999999993"/>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72676642.74000001"/>
    <n v="35336608.009999998"/>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7231295"/>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120622249.84"/>
    <n v="72523407.949999988"/>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47904133"/>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22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592933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16460250"/>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9587216.8099999987"/>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4564213"/>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19164956"/>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1890000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20514893.280000001"/>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13281677"/>
    <n v="1155245.73"/>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15443923.149999999"/>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20733757"/>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6220394"/>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1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2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8823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10359480"/>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15425188.890000001"/>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81677"/>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3933992.32"/>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9420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19027948.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76472316.75999999"/>
    <n v="37608981.719999999"/>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16332728.289999999"/>
    <n v="2231437.7799999998"/>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3657575"/>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4674263.57"/>
    <n v="11711581.470000001"/>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46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10925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2584302.44"/>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18667477.399999999"/>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251897194.23"/>
    <n v="1815120798.75"/>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233079019.4000001"/>
    <n v="126799963.74000001"/>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64758884.799999997"/>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6315210.130000003"/>
    <n v="24035233.030000001"/>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22586979.93"/>
    <n v="18077490.16"/>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44443252"/>
    <n v="6756510.7400000002"/>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67709477.030000001"/>
    <n v="41069669.239999995"/>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11626053.539999999"/>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43473"/>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44994346.969999999"/>
    <n v="25032779.02"/>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5988258.039999999"/>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76001845"/>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6871815"/>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44859163.840000004"/>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7500000"/>
    <n v="4501159.97"/>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2.3283064365386963E-10"/>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348781.450000001"/>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76562561.039999992"/>
    <n v="41529319.120000005"/>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40812955.100000001"/>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72077151.030000001"/>
    <n v="36645584.009999998"/>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95880824.040000007"/>
    <n v="57928312.310000002"/>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70875710.019999996"/>
    <n v="25954856.690000001"/>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0397900.82"/>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53097594.07"/>
    <n v="33361886.690000005"/>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135728"/>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58670107.710000001"/>
    <n v="20220854.939999998"/>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11359318.1999999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92492475.049999997"/>
    <n v="46058195.50999999"/>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203592"/>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420000.949999999"/>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1187864"/>
    <n v="1117517.19"/>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00660731.5"/>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3737340.45"/>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420167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71216096.289999992"/>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279895792.84000003"/>
    <n v="69395228.569999993"/>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33932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32829172.629999999"/>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857944.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440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39053722"/>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9587745.4400000013"/>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31911758.41"/>
    <n v="8296108.6499999994"/>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6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72244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47155164.099999994"/>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32840991.809999999"/>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888544.829999998"/>
    <n v="18302209.34"/>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673757.51"/>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68354479.780000001"/>
    <n v="35278233.879999995"/>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3008512"/>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55595478.480000004"/>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34342389.619999997"/>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5883458"/>
    <n v="4940928.8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600"/>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18675814.48"/>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44966384"/>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20825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9128124.389999993"/>
    <n v="51128124.380000003"/>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3788939.550000001"/>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26260313.379999999"/>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53175280.630000003"/>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7707469"/>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244675913.21000001"/>
    <n v="126853654.84"/>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4193728"/>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9473417"/>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580773"/>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7913725.9000000004"/>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7580293.800000001"/>
    <n v="16225658.4"/>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7163689.379999999"/>
    <n v="13698869.029999999"/>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6288210.689999999"/>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62982923.950000003"/>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928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60460020.269999996"/>
    <n v="50412124.759999998"/>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1335226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102654835.77"/>
    <n v="42190848.090000004"/>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1620121.63"/>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149541"/>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4278874.01"/>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163354"/>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3942218"/>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9655730.6199999992"/>
    <n v="6753539.9100000001"/>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10775494.460000001"/>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10887276.710000001"/>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39767473.769999996"/>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103422837.90000001"/>
    <n v="59443775.78000000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45763515.230000004"/>
    <n v="22704919.25"/>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30353457.009999998"/>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37457297.579999998"/>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9032099.7899999991"/>
    <n v="4632940.62"/>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37652268.719999999"/>
    <n v="24971083.250000004"/>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6795147.5999999996"/>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27962792.26000001"/>
    <n v="96481835.720000014"/>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4919045.68"/>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12523780.33"/>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9808764.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22006205.98"/>
    <n v="14285121.420000002"/>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1134645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81677"/>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14558351.54000001"/>
    <n v="61195158.549999997"/>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31048535.27"/>
    <n v="96710958.979999989"/>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69102205.469999999"/>
    <n v="52126345.229999997"/>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0021173.629999999"/>
    <n v="4137139.8899999997"/>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77818528"/>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8231026"/>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33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7445378.960000001"/>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915965412.87999988"/>
    <n v="528515516.53999978"/>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4917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57084786.020000003"/>
    <n v="22285563.41999999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41770618.089999996"/>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82592306.91"/>
    <n v="69175919.129999995"/>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46732564.609999999"/>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1271856555.3699996"/>
    <n v="514418168.46000004"/>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111337"/>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43673876.579999998"/>
    <n v="28461121.93000000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17196170"/>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17268547.75"/>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153894"/>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16711194"/>
    <n v="13153300.949999999"/>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34317229.789999999"/>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10007424.82"/>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13436448.940000001"/>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50167546.710000001"/>
    <n v="10341656.290000001"/>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4347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44837751.609999999"/>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32786115"/>
    <n v="21981824.100000005"/>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279726"/>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177831889.23"/>
    <n v="4015790277.0799999"/>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131215940.05"/>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590912"/>
    <n v="479670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273966411.76"/>
    <n v="902618975.67000008"/>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24531000"/>
    <n v="15847098.680000002"/>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866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70000"/>
    <n v="7496492.7999999998"/>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9800000"/>
    <n v="7238590.410000000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1595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7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1017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2856000"/>
    <n v="21508826"/>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1435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5000000"/>
    <n v="18954696.649999999"/>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6021923"/>
    <n v="50233.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197000"/>
    <n v="194028.6"/>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151843778.5"/>
    <n v="9329515.3800000008"/>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1437187.71"/>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7488966.3899999997"/>
    <n v="0"/>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1760476.31"/>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2890500"/>
    <n v="4858728.18"/>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7737678.680000007"/>
    <n v="69536706.63000001"/>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1080330.98"/>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43256130"/>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20900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42605.58"/>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70632271.390000015"/>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1043418506.46"/>
    <n v="775124944.59000015"/>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63764617.420000002"/>
    <n v="4470217.9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168690032.48000002"/>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50187735.960000008"/>
    <n v="7637950.4300000006"/>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3759051.1499999985"/>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15309160.770000011"/>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3701031.43"/>
    <n v="5228030.21"/>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572650804.0799998"/>
    <n v="22472290.529999997"/>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395468"/>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600000005"/>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700000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100000003"/>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7328329.94999999"/>
    <n v="21545088.950000003"/>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50 - CRÉDITO INTERNO"/>
    <s v="(en blanco)"/>
    <s v="99 - MULTIPROVINCIAL"/>
    <n v="0"/>
    <n v="227799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7"/>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2673646.040000001"/>
    <n v="5891745.6799999997"/>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50 - CRÉDITO INTERNO"/>
    <s v="(en blanco)"/>
    <s v="99 - MULTIPROVINCIAL"/>
    <n v="0"/>
    <n v="10758003.359999999"/>
    <n v="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54961874.26999998"/>
    <n v="2094869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52822636.25"/>
    <n v="14710225.270000001"/>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198065.38"/>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66387.3"/>
    <n v="5633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6999999993"/>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5123350.57"/>
    <n v="666847.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0781562.03999999"/>
    <n v="26854271.150000002"/>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175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1493989"/>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5432000"/>
    <n v="14195415.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3648629.49"/>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10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0545364"/>
    <n v="51213362.77000000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4515000"/>
    <n v="2969305.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6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80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060000"/>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0000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16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10 - FONDO GENERAL"/>
    <s v="(en blanco)"/>
    <s v="99 - MULTIPROVINCIAL"/>
    <n v="0"/>
    <n v="8"/>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409814"/>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11801022.57"/>
    <n v="35237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5804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675730.0499999989"/>
    <n v="2444091.0500000003"/>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4937145.5199999996"/>
    <n v="1041250.9600000001"/>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n v="0"/>
  </r>
  <r>
    <s v="2022"/>
    <x v="0"/>
    <x v="0"/>
    <x v="1"/>
    <x v="7"/>
    <s v="2 - Poder Ejecutivo"/>
    <s v="0209 - MINISTERIO DE TRABAJO"/>
    <s v="2 - SERVICIOS ECONÓMICOS"/>
    <s v="2.1 - Asuntos económicos, comerciales y laborales"/>
    <s v="2.1.02 - Asuntos laborales generales"/>
    <s v="2.6 - BIENES MUEBLES, INMUEBLES E INTANGIBLES"/>
    <s v="2.6.9 - EDIFICIOS, ESTRUCTURAS, TIERRAS, TERRENOS Y OBJETOS DE VALOR"/>
    <s v="N"/>
    <s v="00 - N/A"/>
    <s v="20 - FONDOS CON DESTINO ESPECÍFICO"/>
    <s v="(en blanco)"/>
    <s v="01 - DISTRITO NACIONAL"/>
    <n v="0"/>
    <n v="737.5"/>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14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50951891"/>
    <n v="19889637.469999999"/>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2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5155470"/>
    <n v="1537878.460000000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81176791.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475189247"/>
    <n v="27783854.310000002"/>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32619805"/>
    <n v="485647228.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452370"/>
    <n v="304325.92"/>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61845682"/>
    <n v="3881652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3398551.87"/>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5378354.829999998"/>
    <n v="7178652.9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9778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789576"/>
    <n v="4164348.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914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907866.82000000007"/>
    <n v="567364.79"/>
  </r>
  <r>
    <s v="2022"/>
    <x v="0"/>
    <x v="0"/>
    <x v="1"/>
    <x v="7"/>
    <s v="2 - Poder Ejecutivo"/>
    <s v="0210 - MINISTERIO DE AGRICULTURA"/>
    <s v="2 - SERVICIOS ECONÓMICOS"/>
    <s v="2.3 - Riego"/>
    <s v="2.3.01 - Riego"/>
    <s v="2.7 - OBRAS"/>
    <s v="2.7.1 - OBRAS EN EDIFICACIONES"/>
    <s v="N"/>
    <s v="00 - N/A"/>
    <s v="10 - FONDO GENERAL"/>
    <s v="(en blanco)"/>
    <s v="99 - MULTIPROVINCIAL"/>
    <n v="0"/>
    <n v="63000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9310669"/>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5000000"/>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4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100113538"/>
    <n v="92375924.020000011"/>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20439434"/>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0957716.039999999"/>
    <n v="16677704.719999999"/>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12280650"/>
    <n v="2452839.9099999997"/>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50 - CRÉDITO INTERNO"/>
    <s v="(en blanco)"/>
    <s v="99 - MULTIPROVINCIAL"/>
    <n v="0"/>
    <n v="1317523.1000000001"/>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1651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50 - CRÉDITO INTERNO"/>
    <s v="(en blanco)"/>
    <s v="99 - MULTIPROVINCIAL"/>
    <n v="0"/>
    <n v="637.20000000000005"/>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39557120"/>
    <n v="5537722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0792378"/>
    <n v="50269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3277167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99547391.949999914"/>
    <n v="32196231.190000001"/>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6372292"/>
    <n v="1974799.0199999998"/>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21500000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9348130.149999999"/>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201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7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3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300000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5713749"/>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90000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25200"/>
    <n v="274413.01"/>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2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5463.72"/>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3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39324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9000000"/>
    <n v="10751719.530000001"/>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563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10225352.3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55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20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31486656.879999999"/>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2048000"/>
    <n v="1312569.6200000001"/>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24766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1000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6435000"/>
    <n v="348068.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102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80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13006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800000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100064283"/>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5733325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33952073"/>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1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7154183"/>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2500000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7379419"/>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770000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30000000"/>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88000000"/>
    <n v="25520950.490000002"/>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98041690"/>
    <n v="7603006.71"/>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730000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15776471"/>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9878946"/>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11206904"/>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34239189"/>
    <n v="1716091.2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4903602"/>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4317605"/>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6872599.4000000004"/>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2365476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75187389"/>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2000000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58.130000000005"/>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245068.2"/>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348143.989999998"/>
    <n v="14993702.26000000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2945441.03000000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27022626.5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478081.8399999999"/>
    <n v="210983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862898"/>
    <n v="60097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105340.59"/>
    <n v="2138650.90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47346.5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
    <n v="1431310.060000000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5470.98"/>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610858.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9322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3190316.51"/>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5577674.080000002"/>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4201140"/>
    <n v="12637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1441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5360000"/>
    <n v="10132300.449999999"/>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386096"/>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650000"/>
    <n v="132140.47"/>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184700997.25"/>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624263"/>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445964"/>
    <n v="1644229.1900000004"/>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984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s v="N"/>
    <s v="00 - N/A"/>
    <s v="10 - FONDO GENERAL"/>
    <s v="(en blanco)"/>
    <s v="99 - MULTIPROVINCIAL"/>
    <n v="0"/>
    <n v="94786"/>
    <n v="0"/>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0371367.74"/>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1136058"/>
    <n v="80485.69"/>
  </r>
  <r>
    <s v="2022"/>
    <x v="0"/>
    <x v="0"/>
    <x v="1"/>
    <x v="7"/>
    <s v="2 - Poder Ejecutivo"/>
    <s v="0215 - MINISTERIO DE LA MUJER"/>
    <s v="4 - SERVICIOS SOCIALES"/>
    <s v="4.5 - Protección social"/>
    <s v="4.5.98 - Investigación y desarrollo relacionado con la protección social"/>
    <s v="2.6 - BIENES MUEBLES, INMUEBLES E INTANGIBLES"/>
    <s v="2.6.4 - VEHÍCULOS Y EQUIPO DE TRANSPORTE, TRACCIÓN Y ELEVACIÓN"/>
    <s v="N"/>
    <s v="00 - N/A"/>
    <s v="10 - FONDO GENERAL"/>
    <s v="(en blanco)"/>
    <s v="99 - MULTIPROVINCIAL"/>
    <n v="0"/>
    <n v="4500000"/>
    <n v="0"/>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164834"/>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1509618"/>
    <n v="83099.88"/>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3392100"/>
    <n v="8465449.5"/>
  </r>
  <r>
    <s v="2022"/>
    <x v="0"/>
    <x v="0"/>
    <x v="1"/>
    <x v="7"/>
    <s v="2 - Poder Ejecutivo"/>
    <s v="0216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9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375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9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7516906"/>
    <n v="1416344.7799999998"/>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Dirección y coordinación de servicios bibliotecarios a los productos 02, 06 y 07"/>
    <s v="10 - FONDO GENERAL"/>
    <s v="(en blanco)"/>
    <s v="99 - MULTIPROVINCIAL"/>
    <n v="0"/>
    <n v="200000"/>
    <n v="0"/>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58040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6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153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619433.75"/>
    <n v="8828100.9299999997"/>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221956.289999999"/>
    <n v="18059488.659999993"/>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1466906.93"/>
    <n v="3343664.9799999995"/>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0"/>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1271358.67"/>
    <n v="50142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229999.56"/>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796378.28"/>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90643.35"/>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414767"/>
    <n v="9164603.9900000002"/>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247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730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37097252"/>
    <n v="821359.09"/>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6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21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718192"/>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4007850"/>
    <n v="1630182.21"/>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704361"/>
    <n v="83086.89"/>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22075587.9899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871141.66"/>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1172920"/>
    <n v="88964"/>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6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5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374762"/>
    <n v="323147.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6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580279.7300000004"/>
    <n v="1159325.8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4036411"/>
    <n v="1456278.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72500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375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414663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85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6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1672.90999999992"/>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19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67051330.50999999"/>
    <n v="57283097.46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69393220.180000007"/>
    <n v="66955931.5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44919620.209999993"/>
    <n v="36124045.21000000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4021553.649999991"/>
    <n v="4115044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7950701.59"/>
    <n v="23929535.83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30525365.369999997"/>
    <n v="2643967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4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1395564.38"/>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4595000"/>
    <n v="502178.5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2878252.789999999"/>
    <n v="13629162.850000001"/>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30000000005"/>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0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730996.0700000003"/>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473831.36"/>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886410"/>
    <n v="210474.6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20 - FONDOS CON DESTINO ESPECÍFICO"/>
    <s v="(en blanco)"/>
    <s v="99 - MULTIPROVINCIAL"/>
    <n v="0"/>
    <n v="0"/>
    <n v="0"/>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3956704.99"/>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649158.160000004"/>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31245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4000000004"/>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924465"/>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2208585.700000003"/>
    <n v="15826016.26000000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1000009"/>
    <n v="498836199.3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99100"/>
    <n v="92346.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1952326.469999999"/>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200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30996.5"/>
    <n v="5733783.289999999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925820.590000004"/>
    <n v="7227509.0599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617945.9399999999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597895"/>
    <n v="506462.2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30.00000003"/>
    <n v="27378044.470000006"/>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884012.65"/>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33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10667500"/>
    <n v="6488359.149999999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5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200000"/>
    <n v="4165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7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4783424.58"/>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1659122.48"/>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15000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94999.99"/>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9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1994849.77"/>
    <n v="886995.16999999993"/>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5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084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2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3000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80000001"/>
    <n v="1355141.6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278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316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100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5039419.26"/>
    <n v="955445.34"/>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64100000"/>
    <n v="2097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15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312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1379878.62"/>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9500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112094.1"/>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8543210"/>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9"/>
    <n v="74361528.629999995"/>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60 - CREDITO EXTERNO"/>
    <n v="14640"/>
    <s v="99 - MULTIPROVINCIAL"/>
    <n v="0"/>
    <n v="6000000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403171.73"/>
    <n v="109403171.7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9047629.580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838630773.89999998"/>
    <n v="676268253.31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7770045.79"/>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3376362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406014440.39999998"/>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4961444.82"/>
    <n v="13275411.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8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7645298"/>
    <n v="255627955.14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607672915.6900001"/>
    <n v="1572439155.629999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52085988.59000003"/>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11120454.91"/>
    <n v="8506118.460000000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967078.6"/>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53135691.189999998"/>
    <n v="6673704.0999999996"/>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7065992.4000000004"/>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6511046"/>
    <n v="5294879.4499999993"/>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186975"/>
    <n v="47143.33"/>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3150564.17"/>
    <n v="12743086.28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11452568.58"/>
    <n v="4140203.46"/>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9015992.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13473312.300000001"/>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694512"/>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8"/>
    <n v="109707044.13"/>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0"/>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71063483"/>
    <n v="117459708.75"/>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202499505"/>
    <n v="177499504.08000001"/>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98434419"/>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0087757.469999999"/>
    <n v="2017551.47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879815"/>
    <n v="4262960.59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4373777"/>
    <n v="433350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3475011"/>
    <n v="2374639.8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6514207"/>
    <n v="15684452.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690672"/>
    <n v="138134.4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5"/>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8232909.959999993"/>
    <n v="77588419.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31009423.480000004"/>
    <n v="11112048.84999999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2"/>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61255020.049999997"/>
    <n v="35996740.83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00000009"/>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5"/>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4530079.2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3581321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24912282.969999999"/>
    <n v="24912282.40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
    <n v="85099156.180000007"/>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101981822.19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4.729372449219226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3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2.1827872842550278E-11"/>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1441668"/>
    <n v="30427536.950000003"/>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726899973.63000023"/>
    <n v="726899973.62999988"/>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1214750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7941760.2699999996"/>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532069"/>
    <n v="1374344.5299999998"/>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7852501"/>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4760733"/>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8217310.609999999"/>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477577"/>
    <n v="125615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11075148.28999999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904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11412907"/>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15246592.92999998"/>
    <n v="11241661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8344756.5199999996"/>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400000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9103305"/>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834938.8200000003"/>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9323140.8599999994"/>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38690232.25"/>
    <n v="27713251.18999999"/>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681007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765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63265"/>
    <n v="26196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8295988.1100000003"/>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4376007.219999999"/>
    <n v="71926671.449999988"/>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290000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50 - CRÉDITO INTERNO"/>
    <s v="(en blanco)"/>
    <s v="99 - MULTIPROVINCIAL"/>
    <n v="0"/>
    <n v="45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3607166.5"/>
    <n v="4370479.0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798060"/>
    <n v="193193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4.0978193283081055E-8"/>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115986576.89"/>
    <n v="31801527.329999998"/>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931312487"/>
    <n v="286691136.99000001"/>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0248181.660000026"/>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18829082.1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6409186.790000007"/>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271484"/>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1306917.479999989"/>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66708.74"/>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9458251.12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
    <n v="46987008.36000001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1852071.450000000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1312812.65999999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7999999998"/>
    <n v="4855615.050000001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800000004"/>
    <n v="35150428.2499999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1971485.759999999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15"/>
    <n v="33274237.82000000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5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100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3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11555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88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329999.9999999995"/>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969408.8900000006"/>
    <n v="4838690.4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5522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216905.78000000119"/>
    <n v="152238.5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56500000"/>
    <n v="36864724.36999999"/>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7337780.7699999996"/>
    <n v="5910176.01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036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20000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6827240"/>
    <n v="2046989.96"/>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27531157.450000003"/>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10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10000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4732136.7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41690219.68"/>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6109517.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1926125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110662449"/>
    <n v="49484626.100000001"/>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119688491"/>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7769562.5"/>
    <n v="2776956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5000000"/>
    <n v="2277563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76735761.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20000000"/>
    <n v="1890581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27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50000000"/>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89040220"/>
    <n v="169773895.99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3618540711"/>
    <n v="2594032566.3600001"/>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673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86250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10328234"/>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14248900"/>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55227.2999999993"/>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s v="N"/>
    <s v="00 - N/A"/>
    <s v="10 - FONDO GENERAL"/>
    <s v="(en blanco)"/>
    <s v="99 - MULTIPROVINCIAL"/>
    <n v="0"/>
    <n v="2000000"/>
    <n v="200000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30031374.2899997"/>
    <n v="1030031374.0100001"/>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168684000"/>
    <n v="137380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39999999"/>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370007103.56999999"/>
    <n v="366576542.55000007"/>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74205106.35000002"/>
    <n v="274205106.35000002"/>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2500778"/>
    <n v="3250077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
    <n v="834502062.44000006"/>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8405354585"/>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361487200"/>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1022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65382731.8899994"/>
    <n v="9208424701.96000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849757118.8099999"/>
    <n v="3849757118.800000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809955906.1100001"/>
    <n v="1559908686.770000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359529287.82999998"/>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127333332.87999998"/>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583332.97"/>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99366671"/>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46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26742478.760000002"/>
    <n v="10000000"/>
  </r>
  <r>
    <s v="2022"/>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0"/>
    <n v="3800000"/>
    <n v="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32916667"/>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95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56530461.109999999"/>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4574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705285714.3000002"/>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128050000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436280997.7"/>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4333333.139999993"/>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2000000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469315976.64999998"/>
    <n v="37308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210887723.28"/>
    <n v="147435962.6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6"/>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09639819.95000023"/>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1920813331.3"/>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5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842322622.71999991"/>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2429225539.2799997"/>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007923812.7800002"/>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8793206577.730019"/>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393981900.9200006"/>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009778-F0E9-42EE-AC24-EB2D88864339}" name="TablaDinámica3" cacheId="215"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G21" sqref="G21"/>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19.44140625" customWidth="1"/>
    <col min="6" max="6" width="20.109375" customWidth="1"/>
    <col min="7" max="7" width="27" customWidth="1"/>
    <col min="8" max="8" width="19.88671875" customWidth="1"/>
    <col min="9" max="10" width="16.88671875" bestFit="1" customWidth="1"/>
    <col min="11" max="11" width="14.109375" bestFit="1" customWidth="1"/>
  </cols>
  <sheetData>
    <row r="1" spans="1:14" ht="28.5" customHeight="1">
      <c r="A1" s="119" t="s">
        <v>0</v>
      </c>
      <c r="B1" s="119"/>
      <c r="C1" s="119"/>
      <c r="D1" s="119"/>
      <c r="E1" s="119"/>
      <c r="F1" s="119"/>
      <c r="G1" s="119"/>
      <c r="H1" s="3"/>
      <c r="I1" s="3"/>
      <c r="J1" s="3"/>
      <c r="K1" s="3"/>
      <c r="L1" s="82"/>
      <c r="M1" s="82"/>
    </row>
    <row r="2" spans="1:14" ht="21" customHeight="1">
      <c r="A2" s="120" t="s">
        <v>1</v>
      </c>
      <c r="B2" s="120"/>
      <c r="C2" s="120"/>
      <c r="D2" s="120"/>
      <c r="E2" s="120"/>
      <c r="F2" s="120"/>
      <c r="G2" s="120"/>
      <c r="H2" s="2"/>
      <c r="I2" s="2"/>
      <c r="J2" s="2"/>
      <c r="L2" s="82"/>
      <c r="M2" s="82"/>
    </row>
    <row r="3" spans="1:14" s="85" customFormat="1" ht="28.5" customHeight="1">
      <c r="A3" s="121" t="s">
        <v>2</v>
      </c>
      <c r="B3" s="121"/>
      <c r="C3" s="121"/>
      <c r="D3" s="121"/>
      <c r="E3" s="121"/>
      <c r="F3" s="121"/>
      <c r="G3" s="121"/>
      <c r="H3" s="83"/>
      <c r="I3" s="83"/>
      <c r="J3" s="83"/>
      <c r="K3" s="84"/>
      <c r="L3" s="84"/>
      <c r="M3" s="84"/>
      <c r="N3" s="84"/>
    </row>
    <row r="4" spans="1:14" ht="18.75" customHeight="1">
      <c r="A4" s="122" t="s">
        <v>1045</v>
      </c>
      <c r="B4" s="122"/>
      <c r="C4" s="122"/>
      <c r="D4" s="122"/>
      <c r="E4" s="122"/>
      <c r="F4" s="122"/>
      <c r="G4" s="122"/>
      <c r="H4" s="86"/>
      <c r="I4" s="4"/>
      <c r="J4" s="4"/>
      <c r="K4" s="87"/>
      <c r="L4" s="87"/>
      <c r="M4" s="87"/>
      <c r="N4" s="87"/>
    </row>
    <row r="5" spans="1:14" ht="18.75" customHeight="1">
      <c r="A5" s="122" t="s">
        <v>1046</v>
      </c>
      <c r="B5" s="122"/>
      <c r="C5" s="122"/>
      <c r="D5" s="122"/>
      <c r="E5" s="122"/>
      <c r="F5" s="122"/>
      <c r="G5" s="122"/>
      <c r="H5" s="61"/>
      <c r="I5" s="4"/>
      <c r="J5" s="4"/>
      <c r="K5" s="87"/>
      <c r="L5" s="87"/>
      <c r="M5" s="87"/>
      <c r="N5" s="87"/>
    </row>
    <row r="6" spans="1:14" ht="18">
      <c r="A6" s="123" t="s">
        <v>1073</v>
      </c>
      <c r="B6" s="123"/>
      <c r="C6" s="123"/>
      <c r="D6" s="123"/>
      <c r="E6" s="123"/>
      <c r="F6" s="123"/>
      <c r="G6" s="123"/>
      <c r="H6" s="88"/>
      <c r="I6" s="89"/>
      <c r="J6" s="5"/>
      <c r="K6" s="90"/>
      <c r="L6" s="90"/>
      <c r="M6" s="90"/>
      <c r="N6" s="90"/>
    </row>
    <row r="7" spans="1:14" ht="15.6">
      <c r="A7" s="124" t="s">
        <v>3</v>
      </c>
      <c r="B7" s="124"/>
      <c r="C7" s="124"/>
      <c r="D7" s="124"/>
      <c r="E7" s="124"/>
      <c r="F7" s="124"/>
      <c r="G7" s="124"/>
      <c r="H7" s="91"/>
      <c r="I7" s="59"/>
      <c r="J7" s="6"/>
      <c r="L7" s="82"/>
      <c r="M7" s="82"/>
    </row>
    <row r="8" spans="1:14" ht="15.6">
      <c r="A8" s="81"/>
      <c r="B8" s="81"/>
      <c r="C8" s="81"/>
      <c r="D8" s="81"/>
      <c r="E8" s="81"/>
      <c r="F8" s="81"/>
      <c r="G8" s="81"/>
      <c r="H8" s="81"/>
      <c r="I8" s="6"/>
      <c r="J8" s="6"/>
      <c r="L8" s="82"/>
      <c r="M8" s="82"/>
    </row>
    <row r="9" spans="1:14" ht="15" customHeight="1">
      <c r="C9" s="125" t="s">
        <v>4</v>
      </c>
      <c r="D9" s="58" t="s">
        <v>5</v>
      </c>
      <c r="E9" s="58" t="s">
        <v>1035</v>
      </c>
      <c r="F9" s="126" t="s">
        <v>6</v>
      </c>
      <c r="H9" s="12"/>
      <c r="J9" s="12"/>
    </row>
    <row r="10" spans="1:14">
      <c r="C10" s="125"/>
      <c r="D10" s="58" t="s">
        <v>7</v>
      </c>
      <c r="E10" s="58" t="s">
        <v>1061</v>
      </c>
      <c r="F10" s="126"/>
    </row>
    <row r="12" spans="1:14">
      <c r="C12" s="92" t="s">
        <v>1047</v>
      </c>
      <c r="D12" s="93">
        <f>SUM(D13:D16)</f>
        <v>871485.91733099998</v>
      </c>
      <c r="E12" s="93">
        <f>SUM(E13:E16)</f>
        <v>939917.5020636</v>
      </c>
      <c r="F12" s="94">
        <f>SUM(F13:F16)</f>
        <v>867909.56192277488</v>
      </c>
      <c r="K12" s="12"/>
    </row>
    <row r="13" spans="1:14">
      <c r="C13" s="95" t="s">
        <v>1048</v>
      </c>
      <c r="D13" s="96">
        <v>823322.61765799997</v>
      </c>
      <c r="E13" s="96">
        <v>936604.90259879001</v>
      </c>
      <c r="F13" s="96">
        <v>859119.75371862494</v>
      </c>
      <c r="H13" s="97"/>
      <c r="I13" s="12"/>
      <c r="J13" s="98"/>
    </row>
    <row r="14" spans="1:14">
      <c r="C14" s="18" t="s">
        <v>1049</v>
      </c>
      <c r="D14" s="96">
        <v>1586.667285</v>
      </c>
      <c r="E14" s="96">
        <v>1981.0385536399999</v>
      </c>
      <c r="F14" s="96">
        <v>409.19999999999993</v>
      </c>
      <c r="H14" s="97"/>
      <c r="J14" s="98"/>
    </row>
    <row r="15" spans="1:14">
      <c r="C15" s="95" t="s">
        <v>1050</v>
      </c>
      <c r="D15" s="96">
        <v>46173.737954999997</v>
      </c>
      <c r="E15" s="96">
        <v>847.50649999999996</v>
      </c>
      <c r="F15" s="96">
        <v>8102.0587999999998</v>
      </c>
      <c r="G15" s="99"/>
      <c r="H15" s="97"/>
      <c r="J15" s="100"/>
    </row>
    <row r="16" spans="1:14">
      <c r="C16" s="18" t="s">
        <v>1051</v>
      </c>
      <c r="D16" s="96">
        <v>402.89443299999999</v>
      </c>
      <c r="E16" s="96">
        <v>484.05441116999998</v>
      </c>
      <c r="F16" s="96">
        <v>278.54940414999999</v>
      </c>
      <c r="H16" s="97"/>
      <c r="I16" s="12"/>
      <c r="J16" s="100"/>
    </row>
    <row r="17" spans="3:10">
      <c r="C17" s="92" t="s">
        <v>8</v>
      </c>
      <c r="D17" s="93">
        <f>D18+D20</f>
        <v>1046280.711338</v>
      </c>
      <c r="E17" s="93">
        <f>E18+E20</f>
        <v>1185688.1912303206</v>
      </c>
      <c r="F17" s="93">
        <f>F18+F20</f>
        <v>1016873.7186453871</v>
      </c>
      <c r="H17" s="12"/>
      <c r="I17" s="12"/>
    </row>
    <row r="18" spans="3:10">
      <c r="C18" s="95" t="s">
        <v>9</v>
      </c>
      <c r="D18" s="96">
        <v>905574.30114600004</v>
      </c>
      <c r="E18" s="96">
        <v>1018906.7099900607</v>
      </c>
      <c r="F18" s="96">
        <v>911494.11910955689</v>
      </c>
      <c r="J18" s="11"/>
    </row>
    <row r="19" spans="3:10">
      <c r="C19" s="18" t="s">
        <v>10</v>
      </c>
      <c r="D19" s="96">
        <v>193105.783455</v>
      </c>
      <c r="E19" s="96">
        <v>188291.663455</v>
      </c>
      <c r="F19" s="96">
        <v>169782.4284858499</v>
      </c>
      <c r="J19" s="11"/>
    </row>
    <row r="20" spans="3:10">
      <c r="C20" s="95" t="s">
        <v>11</v>
      </c>
      <c r="D20" s="96">
        <v>140706.41019200001</v>
      </c>
      <c r="E20" s="96">
        <v>166781.48124025995</v>
      </c>
      <c r="F20" s="30">
        <v>105379.59953583014</v>
      </c>
      <c r="H20" s="101"/>
    </row>
    <row r="21" spans="3:10">
      <c r="C21" s="102" t="s">
        <v>1052</v>
      </c>
      <c r="D21" s="102"/>
      <c r="E21" s="102"/>
      <c r="F21" s="103"/>
    </row>
    <row r="22" spans="3:10">
      <c r="C22" s="104" t="s">
        <v>1053</v>
      </c>
      <c r="D22" s="105">
        <f>D13-D18</f>
        <v>-82251.683488000068</v>
      </c>
      <c r="E22" s="105">
        <f>E13-E18</f>
        <v>-82301.807391270646</v>
      </c>
      <c r="F22" s="105">
        <f>F13-F18</f>
        <v>-52374.365390931955</v>
      </c>
      <c r="J22" s="12"/>
    </row>
    <row r="23" spans="3:10">
      <c r="C23" s="104" t="s">
        <v>1054</v>
      </c>
      <c r="D23" s="105">
        <f>D15-D20</f>
        <v>-94532.672237000021</v>
      </c>
      <c r="E23" s="105">
        <f>E15-E20</f>
        <v>-165933.97474025996</v>
      </c>
      <c r="F23" s="105">
        <f t="shared" ref="F23" si="0">F15-F20</f>
        <v>-97277.540735830145</v>
      </c>
      <c r="H23" s="12"/>
      <c r="J23" s="12"/>
    </row>
    <row r="24" spans="3:10">
      <c r="C24" s="104" t="s">
        <v>1055</v>
      </c>
      <c r="D24" s="105">
        <f>(D12-(D17-D19))</f>
        <v>18310.989447999978</v>
      </c>
      <c r="E24" s="105">
        <f>(E12-(E17-E19))</f>
        <v>-57479.025711720577</v>
      </c>
      <c r="F24" s="105">
        <f>(F12-(F17-F19))</f>
        <v>20818.271763237659</v>
      </c>
      <c r="I24" s="12"/>
    </row>
    <row r="25" spans="3:10">
      <c r="C25" s="104" t="s">
        <v>1056</v>
      </c>
      <c r="D25" s="105">
        <f>D12-D17</f>
        <v>-174794.79400700005</v>
      </c>
      <c r="E25" s="105">
        <f>E12-E17</f>
        <v>-245770.68916672061</v>
      </c>
      <c r="F25" s="105">
        <f>F12-F17</f>
        <v>-148964.15672261221</v>
      </c>
    </row>
    <row r="26" spans="3:10">
      <c r="C26" s="102" t="s">
        <v>1057</v>
      </c>
      <c r="D26" s="106">
        <f>D28-D30</f>
        <v>174794.79400700002</v>
      </c>
      <c r="E26" s="106">
        <f>E28-E30</f>
        <v>245770.68916672003</v>
      </c>
      <c r="F26" s="107">
        <f>F28-F30</f>
        <v>207386.57277500004</v>
      </c>
      <c r="G26" s="12"/>
      <c r="H26" s="12"/>
      <c r="I26" s="12"/>
      <c r="J26" s="12"/>
    </row>
    <row r="27" spans="3:10">
      <c r="C27" s="108"/>
      <c r="D27" s="108"/>
      <c r="E27" s="108"/>
      <c r="F27" s="109"/>
      <c r="I27" s="12"/>
    </row>
    <row r="28" spans="3:10" ht="17.25" customHeight="1">
      <c r="C28" s="92" t="s">
        <v>1058</v>
      </c>
      <c r="D28" s="93">
        <v>284079.39331900002</v>
      </c>
      <c r="E28" s="93">
        <v>334979.41839772003</v>
      </c>
      <c r="F28" s="93">
        <v>274702.61685810005</v>
      </c>
      <c r="I28" s="12"/>
      <c r="J28" s="12"/>
    </row>
    <row r="29" spans="3:10">
      <c r="C29" s="110"/>
      <c r="D29" s="111"/>
      <c r="E29" s="111"/>
      <c r="F29" s="112"/>
      <c r="G29" s="12"/>
      <c r="I29" s="12"/>
    </row>
    <row r="30" spans="3:10">
      <c r="C30" s="92" t="s">
        <v>12</v>
      </c>
      <c r="D30" s="93">
        <v>109284.59931200001</v>
      </c>
      <c r="E30" s="93">
        <v>89208.729231000005</v>
      </c>
      <c r="F30" s="94">
        <v>67316.044083100016</v>
      </c>
      <c r="I30" s="12"/>
    </row>
    <row r="31" spans="3:10">
      <c r="C31" s="113" t="s">
        <v>13</v>
      </c>
      <c r="D31" s="114"/>
      <c r="E31" s="114"/>
      <c r="F31" s="114"/>
      <c r="G31" s="7"/>
      <c r="H31" s="115"/>
    </row>
    <row r="32" spans="3:10" ht="34.950000000000003" customHeight="1">
      <c r="C32" s="127" t="s">
        <v>1077</v>
      </c>
      <c r="D32" s="127"/>
      <c r="E32" s="127"/>
      <c r="F32" s="127"/>
      <c r="G32" s="7"/>
    </row>
    <row r="33" spans="3:7">
      <c r="C33" s="127" t="s">
        <v>1059</v>
      </c>
      <c r="D33" s="127"/>
      <c r="E33" s="127"/>
      <c r="F33" s="127"/>
      <c r="G33" s="7"/>
    </row>
    <row r="34" spans="3:7">
      <c r="C34" s="118" t="s">
        <v>1060</v>
      </c>
      <c r="D34" s="118"/>
      <c r="E34" s="118"/>
      <c r="F34" s="118"/>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zoomScaleNormal="100" workbookViewId="0">
      <selection activeCell="G27" sqref="G27"/>
    </sheetView>
  </sheetViews>
  <sheetFormatPr baseColWidth="10" defaultColWidth="11.44140625" defaultRowHeight="14.4"/>
  <cols>
    <col min="1" max="1" width="17.44140625" customWidth="1"/>
    <col min="2" max="2" width="66" customWidth="1"/>
    <col min="3" max="3" width="17.44140625" customWidth="1"/>
    <col min="4" max="4" width="15.88671875" customWidth="1"/>
    <col min="5" max="5" width="20" customWidth="1"/>
    <col min="6" max="6" width="37.5546875" customWidth="1"/>
    <col min="7" max="7" width="18.88671875" customWidth="1"/>
    <col min="8" max="8" width="25.44140625" bestFit="1" customWidth="1"/>
    <col min="9" max="9" width="14.109375" bestFit="1" customWidth="1"/>
    <col min="10" max="10" width="21.88671875" bestFit="1" customWidth="1"/>
    <col min="11" max="12" width="20.44140625" bestFit="1" customWidth="1"/>
  </cols>
  <sheetData>
    <row r="1" spans="1:9" ht="28.5" customHeight="1">
      <c r="A1" s="119" t="s">
        <v>0</v>
      </c>
      <c r="B1" s="119"/>
      <c r="C1" s="119"/>
      <c r="D1" s="119"/>
      <c r="E1" s="119"/>
      <c r="F1" s="119"/>
      <c r="G1" s="3"/>
      <c r="H1" s="3"/>
    </row>
    <row r="2" spans="1:9" ht="21" customHeight="1">
      <c r="A2" s="120" t="s">
        <v>1</v>
      </c>
      <c r="B2" s="120"/>
      <c r="C2" s="120"/>
      <c r="D2" s="120"/>
      <c r="E2" s="120"/>
      <c r="F2" s="120"/>
      <c r="G2" s="2"/>
      <c r="H2" s="2"/>
    </row>
    <row r="3" spans="1:9" ht="15" customHeight="1">
      <c r="A3" s="131" t="s">
        <v>2</v>
      </c>
      <c r="B3" s="131"/>
      <c r="C3" s="131"/>
      <c r="D3" s="131"/>
      <c r="E3" s="131"/>
      <c r="F3" s="131"/>
      <c r="G3" s="1"/>
      <c r="H3" s="1"/>
    </row>
    <row r="5" spans="1:9" ht="18">
      <c r="A5" s="132" t="s">
        <v>14</v>
      </c>
      <c r="B5" s="132"/>
      <c r="C5" s="132"/>
      <c r="D5" s="132"/>
      <c r="E5" s="132"/>
      <c r="F5" s="132"/>
      <c r="G5" s="4"/>
      <c r="H5" s="62"/>
    </row>
    <row r="6" spans="1:9" ht="18.75" customHeight="1">
      <c r="A6" s="133" t="s">
        <v>15</v>
      </c>
      <c r="B6" s="133"/>
      <c r="C6" s="133"/>
      <c r="D6" s="133"/>
      <c r="E6" s="133"/>
      <c r="F6" s="133"/>
      <c r="G6" s="4"/>
      <c r="H6" s="4"/>
    </row>
    <row r="7" spans="1:9" ht="18">
      <c r="A7" s="123" t="s">
        <v>1074</v>
      </c>
      <c r="B7" s="123"/>
      <c r="C7" s="123"/>
      <c r="D7" s="123"/>
      <c r="E7" s="123"/>
      <c r="F7" s="123"/>
      <c r="G7" s="12"/>
      <c r="H7" s="63"/>
    </row>
    <row r="8" spans="1:9" ht="15.6">
      <c r="A8" s="129" t="s">
        <v>3</v>
      </c>
      <c r="B8" s="129"/>
      <c r="C8" s="129"/>
      <c r="D8" s="129"/>
      <c r="E8" s="129"/>
      <c r="F8" s="129"/>
      <c r="G8" s="59"/>
      <c r="H8" s="6"/>
    </row>
    <row r="9" spans="1:9">
      <c r="G9" s="12"/>
    </row>
    <row r="10" spans="1:9">
      <c r="G10" s="12"/>
      <c r="H10" s="12"/>
    </row>
    <row r="11" spans="1:9" ht="15" customHeight="1">
      <c r="B11" s="128" t="s">
        <v>4</v>
      </c>
      <c r="C11" s="53" t="s">
        <v>5</v>
      </c>
      <c r="D11" s="130" t="s">
        <v>1037</v>
      </c>
      <c r="E11" s="126" t="s">
        <v>6</v>
      </c>
    </row>
    <row r="12" spans="1:9" ht="15" customHeight="1">
      <c r="B12" s="128"/>
      <c r="C12" s="58" t="s">
        <v>7</v>
      </c>
      <c r="D12" s="130"/>
      <c r="E12" s="126"/>
      <c r="F12" s="12"/>
      <c r="G12" s="12"/>
      <c r="H12" s="12"/>
      <c r="I12" s="12"/>
    </row>
    <row r="13" spans="1:9">
      <c r="B13" s="23" t="s">
        <v>8</v>
      </c>
      <c r="C13" s="21">
        <f>+C14+C21</f>
        <v>1046280.711338</v>
      </c>
      <c r="D13" s="21">
        <f>+D14+D21</f>
        <v>1185688.1912303206</v>
      </c>
      <c r="E13" s="21">
        <f>E14+E21</f>
        <v>1016873.7186453871</v>
      </c>
      <c r="G13" s="12"/>
      <c r="H13" s="12"/>
      <c r="I13" s="12"/>
    </row>
    <row r="14" spans="1:9">
      <c r="B14" s="24" t="s">
        <v>9</v>
      </c>
      <c r="C14" s="43">
        <f>SUM(C15:C20)</f>
        <v>905574.30114600004</v>
      </c>
      <c r="D14" s="43">
        <f>SUM(D15:D20)</f>
        <v>1018906.7099900607</v>
      </c>
      <c r="E14" s="43">
        <f>SUM(E15:E20)</f>
        <v>911494.11910955689</v>
      </c>
      <c r="F14" s="22"/>
      <c r="G14" s="12"/>
      <c r="H14" s="12"/>
      <c r="I14" s="12"/>
    </row>
    <row r="15" spans="1:9" ht="12.75" customHeight="1">
      <c r="B15" s="25" t="s">
        <v>16</v>
      </c>
      <c r="C15" s="22">
        <v>376517.56858199998</v>
      </c>
      <c r="D15" s="22">
        <v>398679.51694842067</v>
      </c>
      <c r="E15" s="22">
        <v>340411.77151074639</v>
      </c>
      <c r="F15" s="22"/>
      <c r="G15" s="12"/>
      <c r="H15" s="12"/>
      <c r="I15" s="12"/>
    </row>
    <row r="16" spans="1:9">
      <c r="B16" s="25" t="s">
        <v>17</v>
      </c>
      <c r="C16" s="22">
        <v>56464.492901999998</v>
      </c>
      <c r="D16" s="22">
        <v>57395.18133929</v>
      </c>
      <c r="E16" s="22">
        <v>52471.476125369969</v>
      </c>
      <c r="F16" s="22"/>
      <c r="G16" s="12"/>
      <c r="H16" s="12"/>
    </row>
    <row r="17" spans="2:10">
      <c r="B17" s="25" t="s">
        <v>10</v>
      </c>
      <c r="C17" s="22">
        <v>193105.783455</v>
      </c>
      <c r="D17" s="22">
        <v>188291.663455</v>
      </c>
      <c r="E17" s="22">
        <v>169782.4284858499</v>
      </c>
      <c r="F17" s="139"/>
      <c r="G17" s="12"/>
      <c r="H17" s="139"/>
    </row>
    <row r="18" spans="2:10">
      <c r="B18" s="25" t="s">
        <v>18</v>
      </c>
      <c r="C18" s="30">
        <v>0</v>
      </c>
      <c r="D18" s="30">
        <v>45228.954756970001</v>
      </c>
      <c r="E18" s="22">
        <v>39679.218419849996</v>
      </c>
      <c r="F18" s="22"/>
      <c r="H18" s="64"/>
    </row>
    <row r="19" spans="2:10">
      <c r="B19" s="25" t="s">
        <v>19</v>
      </c>
      <c r="C19" s="22">
        <v>279178.97637400002</v>
      </c>
      <c r="D19" s="22">
        <v>326254.68101356993</v>
      </c>
      <c r="E19" s="22">
        <v>306128.07623608079</v>
      </c>
      <c r="F19" s="22"/>
      <c r="H19" s="48"/>
    </row>
    <row r="20" spans="2:10">
      <c r="B20" s="25" t="s">
        <v>20</v>
      </c>
      <c r="C20" s="22">
        <v>307.47983299999999</v>
      </c>
      <c r="D20" s="22">
        <v>3056.7124768099998</v>
      </c>
      <c r="E20" s="30">
        <v>3021.1483316599993</v>
      </c>
      <c r="F20" s="22"/>
      <c r="H20" s="48"/>
      <c r="J20" s="12"/>
    </row>
    <row r="21" spans="2:10">
      <c r="B21" s="24" t="s">
        <v>11</v>
      </c>
      <c r="C21" s="43">
        <f>SUM(C22:C27)</f>
        <v>140706.41019200001</v>
      </c>
      <c r="D21" s="43">
        <f>SUM(D22:D27)</f>
        <v>166781.48124025995</v>
      </c>
      <c r="E21" s="38">
        <f>SUM(E22:E27)</f>
        <v>105379.59953583014</v>
      </c>
      <c r="F21" s="22"/>
      <c r="H21" s="12"/>
      <c r="I21" s="12"/>
    </row>
    <row r="22" spans="2:10">
      <c r="B22" s="25" t="s">
        <v>21</v>
      </c>
      <c r="C22" s="22">
        <v>33202.933419000001</v>
      </c>
      <c r="D22" s="22">
        <v>43338.491930849974</v>
      </c>
      <c r="E22" s="22">
        <v>24685.064813160061</v>
      </c>
      <c r="F22" s="22"/>
      <c r="H22" s="12"/>
      <c r="I22" s="48"/>
    </row>
    <row r="23" spans="2:10">
      <c r="B23" s="25" t="s">
        <v>22</v>
      </c>
      <c r="C23" s="22">
        <v>61017.821670999998</v>
      </c>
      <c r="D23" s="22">
        <v>60486.707337749969</v>
      </c>
      <c r="E23" s="22">
        <v>36198.516402230001</v>
      </c>
      <c r="F23" s="22"/>
      <c r="H23" s="12"/>
    </row>
    <row r="24" spans="2:10">
      <c r="B24" s="25" t="s">
        <v>23</v>
      </c>
      <c r="C24" s="22">
        <v>26.359067</v>
      </c>
      <c r="D24" s="22">
        <v>50.625508790000005</v>
      </c>
      <c r="E24" s="30">
        <v>10.832758380000001</v>
      </c>
      <c r="F24" s="22"/>
      <c r="H24" s="48"/>
    </row>
    <row r="25" spans="2:10">
      <c r="B25" s="25" t="s">
        <v>24</v>
      </c>
      <c r="C25" s="22">
        <v>2309.8661010000001</v>
      </c>
      <c r="D25" s="22">
        <v>4926.2900817100008</v>
      </c>
      <c r="E25" s="30">
        <v>3406.8170738300009</v>
      </c>
      <c r="F25" s="22"/>
      <c r="H25" s="49"/>
    </row>
    <row r="26" spans="2:10">
      <c r="B26" s="25" t="s">
        <v>25</v>
      </c>
      <c r="C26" s="22">
        <v>42703.145659000002</v>
      </c>
      <c r="D26" s="22">
        <v>57569.726561209995</v>
      </c>
      <c r="E26" s="22">
        <v>41078.368488230073</v>
      </c>
      <c r="F26" s="22"/>
      <c r="H26" s="49"/>
    </row>
    <row r="27" spans="2:10">
      <c r="B27" s="25" t="s">
        <v>26</v>
      </c>
      <c r="C27" s="22">
        <v>1446.284275</v>
      </c>
      <c r="D27" s="22">
        <v>409.63981995000023</v>
      </c>
      <c r="E27" s="30">
        <v>0</v>
      </c>
      <c r="F27" s="22"/>
      <c r="H27" s="56"/>
    </row>
    <row r="28" spans="2:10">
      <c r="B28" s="23" t="s">
        <v>27</v>
      </c>
      <c r="C28" s="21">
        <f>C29</f>
        <v>109284.59931199999</v>
      </c>
      <c r="D28" s="21">
        <f>D29</f>
        <v>89208.729231000005</v>
      </c>
      <c r="E28" s="21">
        <f t="shared" ref="E28" si="0">E29</f>
        <v>67316.044083100016</v>
      </c>
      <c r="F28" s="22"/>
    </row>
    <row r="29" spans="2:10">
      <c r="B29" s="24" t="s">
        <v>12</v>
      </c>
      <c r="C29" s="43">
        <f>SUM(C30:C33)</f>
        <v>109284.59931199999</v>
      </c>
      <c r="D29" s="43">
        <f>SUM(D30:D33)</f>
        <v>89208.729231000005</v>
      </c>
      <c r="E29" s="43">
        <f>SUM(E30:E33)</f>
        <v>67316.044083100016</v>
      </c>
      <c r="F29" s="22"/>
    </row>
    <row r="30" spans="2:10">
      <c r="B30" s="25" t="s">
        <v>28</v>
      </c>
      <c r="C30" s="22">
        <v>6051.954592</v>
      </c>
      <c r="D30" s="22">
        <v>5903.2844089999999</v>
      </c>
      <c r="E30" s="30">
        <v>5474.0977392100021</v>
      </c>
      <c r="F30" s="22"/>
      <c r="H30" s="56"/>
    </row>
    <row r="31" spans="2:10">
      <c r="B31" s="19" t="s">
        <v>29</v>
      </c>
      <c r="C31" s="22">
        <v>103232.64472</v>
      </c>
      <c r="D31" s="22">
        <v>77430.158928000004</v>
      </c>
      <c r="E31" s="22">
        <v>55966.660453430013</v>
      </c>
      <c r="F31" s="22"/>
    </row>
    <row r="32" spans="2:10">
      <c r="B32" s="19" t="s">
        <v>30</v>
      </c>
      <c r="C32" s="30">
        <v>0</v>
      </c>
      <c r="D32" s="30">
        <v>802.23873500000002</v>
      </c>
      <c r="E32" s="22">
        <v>802.23873289999995</v>
      </c>
      <c r="F32" s="22"/>
    </row>
    <row r="33" spans="2:20">
      <c r="B33" s="19" t="s">
        <v>31</v>
      </c>
      <c r="C33" s="30">
        <v>0</v>
      </c>
      <c r="D33" s="30">
        <v>5073.0471589999997</v>
      </c>
      <c r="E33" s="22">
        <v>5073.0471575600013</v>
      </c>
      <c r="F33" s="22"/>
    </row>
    <row r="34" spans="2:20" ht="15" customHeight="1">
      <c r="B34" s="35" t="s">
        <v>32</v>
      </c>
      <c r="C34" s="31">
        <f>C13+C28</f>
        <v>1155565.3106500001</v>
      </c>
      <c r="D34" s="31">
        <f>D13+D28</f>
        <v>1274896.9204613206</v>
      </c>
      <c r="E34" s="31">
        <f>E13+E28</f>
        <v>1084189.7627284871</v>
      </c>
      <c r="F34" s="22"/>
      <c r="H34" s="8"/>
      <c r="I34" s="8"/>
      <c r="J34" s="8"/>
      <c r="K34" s="8"/>
      <c r="L34" s="8"/>
      <c r="M34" s="8"/>
      <c r="N34" s="8"/>
      <c r="O34" s="8"/>
    </row>
    <row r="35" spans="2:20" ht="15" customHeight="1">
      <c r="B35" s="15" t="s">
        <v>13</v>
      </c>
      <c r="C35" s="15"/>
      <c r="D35" s="15"/>
      <c r="E35" s="50"/>
      <c r="F35" s="57"/>
      <c r="H35" s="8"/>
      <c r="I35" s="8"/>
      <c r="J35" s="8"/>
      <c r="K35" s="8"/>
      <c r="L35" s="8"/>
      <c r="M35" s="8"/>
      <c r="N35" s="8"/>
      <c r="O35" s="8"/>
      <c r="P35" s="8"/>
      <c r="Q35" s="8"/>
      <c r="R35" s="8"/>
      <c r="S35" s="8"/>
    </row>
    <row r="36" spans="2:20" ht="28.5" customHeight="1">
      <c r="B36" s="127" t="s">
        <v>1078</v>
      </c>
      <c r="C36" s="127"/>
      <c r="D36" s="127"/>
      <c r="E36" s="127"/>
      <c r="F36" s="8"/>
      <c r="H36" s="8"/>
      <c r="I36" s="8"/>
      <c r="J36" s="8"/>
      <c r="K36" s="8"/>
      <c r="L36" s="8"/>
      <c r="M36" s="8"/>
      <c r="N36" s="8"/>
      <c r="O36" s="8"/>
      <c r="P36" s="8"/>
      <c r="Q36" s="8"/>
      <c r="R36" s="8"/>
      <c r="S36" s="8"/>
      <c r="T36" s="8"/>
    </row>
    <row r="37" spans="2:20" ht="36" customHeight="1">
      <c r="B37" s="127" t="s">
        <v>1044</v>
      </c>
      <c r="C37" s="127"/>
      <c r="D37" s="127"/>
      <c r="E37" s="127"/>
      <c r="F37" s="8"/>
      <c r="H37" s="8"/>
      <c r="I37" s="8"/>
      <c r="J37" s="8"/>
      <c r="K37" s="8"/>
      <c r="L37" s="8"/>
      <c r="M37" s="8"/>
      <c r="N37" s="8"/>
      <c r="O37" s="8"/>
      <c r="P37" s="8"/>
      <c r="Q37" s="8"/>
      <c r="R37" s="8"/>
      <c r="S37" s="8"/>
      <c r="T37" s="8"/>
    </row>
    <row r="38" spans="2:20">
      <c r="B38" s="127" t="s">
        <v>33</v>
      </c>
      <c r="C38" s="127"/>
      <c r="D38" s="127"/>
      <c r="E38" s="127"/>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1" spans="2:20">
      <c r="F41" s="8"/>
    </row>
    <row r="43" spans="2:20">
      <c r="E43" s="12"/>
    </row>
    <row r="49" spans="2:2">
      <c r="B49" s="12"/>
    </row>
  </sheetData>
  <mergeCells count="13">
    <mergeCell ref="A7:F7"/>
    <mergeCell ref="A1:F1"/>
    <mergeCell ref="A2:F2"/>
    <mergeCell ref="A3:F3"/>
    <mergeCell ref="A5:F5"/>
    <mergeCell ref="A6:F6"/>
    <mergeCell ref="B38:E38"/>
    <mergeCell ref="B11:B12"/>
    <mergeCell ref="B36:E36"/>
    <mergeCell ref="E11:E12"/>
    <mergeCell ref="A8:F8"/>
    <mergeCell ref="D11:D12"/>
    <mergeCell ref="B37:E37"/>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J65" sqref="J65"/>
    </sheetView>
  </sheetViews>
  <sheetFormatPr baseColWidth="10" defaultColWidth="11.44140625" defaultRowHeight="14.4"/>
  <cols>
    <col min="1" max="1" width="29.44140625" customWidth="1"/>
    <col min="2" max="2" width="59.109375" customWidth="1"/>
    <col min="3" max="3" width="19" customWidth="1"/>
    <col min="4" max="4" width="15.33203125" customWidth="1"/>
    <col min="5" max="5" width="20.88671875" customWidth="1"/>
    <col min="7" max="7" width="14.109375" bestFit="1" customWidth="1"/>
    <col min="9" max="9" width="14.109375" bestFit="1" customWidth="1"/>
  </cols>
  <sheetData>
    <row r="1" spans="1:10" ht="28.5" customHeight="1">
      <c r="A1" s="119" t="s">
        <v>0</v>
      </c>
      <c r="B1" s="119"/>
      <c r="C1" s="119"/>
      <c r="D1" s="119"/>
      <c r="E1" s="119"/>
      <c r="F1" s="119"/>
      <c r="G1" s="119"/>
    </row>
    <row r="2" spans="1:10" ht="21" customHeight="1">
      <c r="A2" s="120" t="s">
        <v>1</v>
      </c>
      <c r="B2" s="120"/>
      <c r="C2" s="120"/>
      <c r="D2" s="120"/>
      <c r="E2" s="120"/>
      <c r="F2" s="120"/>
      <c r="G2" s="120"/>
    </row>
    <row r="3" spans="1:10" ht="15" customHeight="1">
      <c r="A3" s="131" t="s">
        <v>2</v>
      </c>
      <c r="B3" s="131"/>
      <c r="C3" s="131"/>
      <c r="D3" s="131"/>
      <c r="E3" s="131"/>
      <c r="F3" s="131"/>
      <c r="G3" s="131"/>
    </row>
    <row r="5" spans="1:10" ht="18.75" customHeight="1">
      <c r="A5" s="133" t="s">
        <v>14</v>
      </c>
      <c r="B5" s="133"/>
      <c r="C5" s="133"/>
      <c r="D5" s="133"/>
      <c r="E5" s="133"/>
      <c r="F5" s="133"/>
      <c r="G5" s="133"/>
    </row>
    <row r="6" spans="1:10" ht="18.75" customHeight="1">
      <c r="A6" s="133" t="s">
        <v>34</v>
      </c>
      <c r="B6" s="133"/>
      <c r="C6" s="133"/>
      <c r="D6" s="133"/>
      <c r="E6" s="133"/>
      <c r="F6" s="133"/>
      <c r="G6" s="133"/>
    </row>
    <row r="7" spans="1:10" ht="18">
      <c r="A7" s="134" t="s">
        <v>1073</v>
      </c>
      <c r="B7" s="134"/>
      <c r="C7" s="134"/>
      <c r="D7" s="134"/>
      <c r="E7" s="134"/>
      <c r="F7" s="134"/>
      <c r="G7" s="134"/>
    </row>
    <row r="8" spans="1:10" ht="15.6">
      <c r="A8" s="129" t="s">
        <v>3</v>
      </c>
      <c r="B8" s="129"/>
      <c r="C8" s="129"/>
      <c r="D8" s="129"/>
      <c r="E8" s="129"/>
      <c r="F8" s="129"/>
      <c r="G8" s="129"/>
    </row>
    <row r="10" spans="1:10">
      <c r="I10" s="48"/>
    </row>
    <row r="11" spans="1:10" ht="15" customHeight="1">
      <c r="B11" s="128" t="s">
        <v>4</v>
      </c>
      <c r="C11" s="54" t="s">
        <v>5</v>
      </c>
      <c r="D11" s="54" t="s">
        <v>1035</v>
      </c>
      <c r="E11" s="130" t="s">
        <v>6</v>
      </c>
    </row>
    <row r="12" spans="1:10">
      <c r="B12" s="128"/>
      <c r="C12" s="60" t="s">
        <v>7</v>
      </c>
      <c r="D12" s="54" t="s">
        <v>1061</v>
      </c>
      <c r="E12" s="130"/>
    </row>
    <row r="13" spans="1:10">
      <c r="B13" s="26" t="s">
        <v>8</v>
      </c>
      <c r="C13" s="27">
        <f>C14+C17+C43+C45+C47+C49+C51+C53</f>
        <v>1046280.7113379999</v>
      </c>
      <c r="D13" s="27">
        <f>D14+D17+D43+D45+D47+D49+D51+D53</f>
        <v>1185688.1912303197</v>
      </c>
      <c r="E13" s="27">
        <f>E14+E17+E43+E45+E47+E49+E51+E53</f>
        <v>1016873.7186453905</v>
      </c>
      <c r="I13" s="12"/>
      <c r="J13" s="52"/>
    </row>
    <row r="14" spans="1:10">
      <c r="B14" s="32" t="s">
        <v>35</v>
      </c>
      <c r="C14" s="29">
        <f>SUM(C15:C16)</f>
        <v>7818.7198360000002</v>
      </c>
      <c r="D14" s="29">
        <f>SUM(D15:D16)</f>
        <v>7818.7198360000002</v>
      </c>
      <c r="E14" s="29">
        <f>SUM(E15:E16)</f>
        <v>7598.9691701800039</v>
      </c>
      <c r="I14" s="12"/>
    </row>
    <row r="15" spans="1:10">
      <c r="B15" s="33" t="s">
        <v>36</v>
      </c>
      <c r="C15" s="30">
        <v>2635.7791240000001</v>
      </c>
      <c r="D15" s="30">
        <v>2635.7791240000001</v>
      </c>
      <c r="E15" s="30">
        <v>2416.0286317700011</v>
      </c>
      <c r="F15" s="30"/>
      <c r="G15" s="30"/>
      <c r="I15" s="12"/>
    </row>
    <row r="16" spans="1:10">
      <c r="B16" s="33" t="s">
        <v>37</v>
      </c>
      <c r="C16" s="30">
        <v>5182.9407119999996</v>
      </c>
      <c r="D16" s="30">
        <v>5182.9407119999996</v>
      </c>
      <c r="E16" s="30">
        <v>5182.9405384100028</v>
      </c>
      <c r="F16" s="30"/>
      <c r="G16" s="30"/>
      <c r="I16" s="12"/>
    </row>
    <row r="17" spans="2:9">
      <c r="B17" s="32" t="s">
        <v>38</v>
      </c>
      <c r="C17" s="29">
        <f>SUM(C18:C42)</f>
        <v>1019664.2063399999</v>
      </c>
      <c r="D17" s="29">
        <f>SUM(D18:D42)</f>
        <v>1158185.3111669298</v>
      </c>
      <c r="E17" s="29">
        <f>SUM(E18:E42)</f>
        <v>990579.21236755047</v>
      </c>
      <c r="F17" s="30"/>
      <c r="G17" s="30"/>
      <c r="I17" s="12"/>
    </row>
    <row r="18" spans="2:9">
      <c r="B18" s="33" t="s">
        <v>39</v>
      </c>
      <c r="C18" s="30">
        <v>86044.434137999997</v>
      </c>
      <c r="D18" s="30">
        <v>105470.50097861986</v>
      </c>
      <c r="E18" s="30">
        <v>82311.292898690343</v>
      </c>
      <c r="F18" s="30"/>
      <c r="G18" s="30"/>
    </row>
    <row r="19" spans="2:9">
      <c r="B19" s="33" t="s">
        <v>40</v>
      </c>
      <c r="C19" s="30">
        <v>50918.592846</v>
      </c>
      <c r="D19" s="30">
        <v>52943.34144771994</v>
      </c>
      <c r="E19" s="30">
        <v>47607.66993100004</v>
      </c>
      <c r="F19" s="30"/>
      <c r="G19" s="30"/>
    </row>
    <row r="20" spans="2:9">
      <c r="B20" s="33" t="s">
        <v>41</v>
      </c>
      <c r="C20" s="30">
        <v>41821.269281000001</v>
      </c>
      <c r="D20" s="30">
        <v>44626.896164600039</v>
      </c>
      <c r="E20" s="30">
        <v>37797.02331179005</v>
      </c>
      <c r="F20" s="30"/>
      <c r="G20" s="30"/>
    </row>
    <row r="21" spans="2:9">
      <c r="B21" s="33" t="s">
        <v>42</v>
      </c>
      <c r="C21" s="30">
        <v>9748.0501609999992</v>
      </c>
      <c r="D21" s="30">
        <v>11134.897212</v>
      </c>
      <c r="E21" s="30">
        <v>8390.7731038199963</v>
      </c>
      <c r="F21" s="30"/>
      <c r="G21" s="30"/>
    </row>
    <row r="22" spans="2:9">
      <c r="B22" s="33" t="s">
        <v>43</v>
      </c>
      <c r="C22" s="30">
        <v>21541.931</v>
      </c>
      <c r="D22" s="30">
        <v>21710.162636389992</v>
      </c>
      <c r="E22" s="30">
        <v>17925.947267319967</v>
      </c>
      <c r="F22" s="30"/>
      <c r="G22" s="30"/>
    </row>
    <row r="23" spans="2:9">
      <c r="B23" s="33" t="s">
        <v>44</v>
      </c>
      <c r="C23" s="30">
        <v>231147.7</v>
      </c>
      <c r="D23" s="30">
        <v>231147.70000000007</v>
      </c>
      <c r="E23" s="30">
        <v>202782.48896756006</v>
      </c>
      <c r="F23" s="30"/>
      <c r="G23" s="30"/>
    </row>
    <row r="24" spans="2:9">
      <c r="B24" s="33" t="s">
        <v>45</v>
      </c>
      <c r="C24" s="30">
        <v>123452.761388</v>
      </c>
      <c r="D24" s="30">
        <v>135602.06301873995</v>
      </c>
      <c r="E24" s="30">
        <v>119839.4092153098</v>
      </c>
      <c r="F24" s="30"/>
      <c r="G24" s="30"/>
    </row>
    <row r="25" spans="2:9">
      <c r="B25" s="34" t="s">
        <v>46</v>
      </c>
      <c r="C25" s="30">
        <v>2890.5808969999998</v>
      </c>
      <c r="D25" s="30">
        <v>3158.24307494</v>
      </c>
      <c r="E25" s="30">
        <v>2730.3351883800024</v>
      </c>
      <c r="F25" s="30"/>
      <c r="G25" s="30"/>
    </row>
    <row r="26" spans="2:9">
      <c r="B26" s="34" t="s">
        <v>47</v>
      </c>
      <c r="C26" s="30">
        <v>3321.7643469999998</v>
      </c>
      <c r="D26" s="30">
        <v>2329.6290119999999</v>
      </c>
      <c r="E26" s="30">
        <v>1889.9692756199981</v>
      </c>
      <c r="F26" s="30"/>
      <c r="G26" s="30"/>
    </row>
    <row r="27" spans="2:9">
      <c r="B27" s="34" t="s">
        <v>48</v>
      </c>
      <c r="C27" s="30">
        <v>15702.169538</v>
      </c>
      <c r="D27" s="30">
        <v>25888.931635549998</v>
      </c>
      <c r="E27" s="30">
        <v>21531.627547759985</v>
      </c>
      <c r="F27" s="30"/>
      <c r="G27" s="30"/>
    </row>
    <row r="28" spans="2:9">
      <c r="B28" s="34" t="s">
        <v>49</v>
      </c>
      <c r="C28" s="30">
        <v>48295.382533000004</v>
      </c>
      <c r="D28" s="30">
        <v>50443.255377999987</v>
      </c>
      <c r="E28" s="30">
        <v>36191.696569130101</v>
      </c>
      <c r="F28" s="30"/>
      <c r="G28" s="30"/>
    </row>
    <row r="29" spans="2:9">
      <c r="B29" s="34" t="s">
        <v>50</v>
      </c>
      <c r="C29" s="30">
        <v>6771.0099650000002</v>
      </c>
      <c r="D29" s="30">
        <v>50074.310383410018</v>
      </c>
      <c r="E29" s="30">
        <v>43066.43619637013</v>
      </c>
      <c r="F29" s="30"/>
      <c r="G29" s="30"/>
    </row>
    <row r="30" spans="2:9">
      <c r="B30" s="34" t="s">
        <v>51</v>
      </c>
      <c r="C30" s="30">
        <v>6472.352809</v>
      </c>
      <c r="D30" s="30">
        <v>7411.0292877299999</v>
      </c>
      <c r="E30" s="30">
        <v>3433.2061541300045</v>
      </c>
      <c r="F30" s="30"/>
      <c r="G30" s="30"/>
    </row>
    <row r="31" spans="2:9">
      <c r="B31" s="34" t="s">
        <v>52</v>
      </c>
      <c r="C31" s="30">
        <v>8399.3107770000006</v>
      </c>
      <c r="D31" s="30">
        <v>8551.0629200000003</v>
      </c>
      <c r="E31" s="30">
        <v>8253.9966557399948</v>
      </c>
      <c r="F31" s="30"/>
      <c r="G31" s="30"/>
    </row>
    <row r="32" spans="2:9">
      <c r="B32" s="34" t="s">
        <v>53</v>
      </c>
      <c r="C32" s="30">
        <v>1206.9171220000001</v>
      </c>
      <c r="D32" s="30">
        <v>1337.3852217299998</v>
      </c>
      <c r="E32" s="30">
        <v>1068.5612924599998</v>
      </c>
      <c r="F32" s="30"/>
      <c r="G32" s="30"/>
    </row>
    <row r="33" spans="2:7">
      <c r="B33" s="34" t="s">
        <v>54</v>
      </c>
      <c r="C33" s="30">
        <v>3017.6992049999999</v>
      </c>
      <c r="D33" s="30">
        <v>3556.6877696500019</v>
      </c>
      <c r="E33" s="30">
        <v>2781.8922833000024</v>
      </c>
      <c r="F33" s="30"/>
      <c r="G33" s="30"/>
    </row>
    <row r="34" spans="2:7">
      <c r="B34" s="34" t="s">
        <v>55</v>
      </c>
      <c r="C34" s="30">
        <v>660.64678200000003</v>
      </c>
      <c r="D34" s="30">
        <v>753.44678200000033</v>
      </c>
      <c r="E34" s="30">
        <v>561.81588721999992</v>
      </c>
      <c r="F34" s="30"/>
      <c r="G34" s="30"/>
    </row>
    <row r="35" spans="2:7">
      <c r="B35" s="34" t="s">
        <v>56</v>
      </c>
      <c r="C35" s="30">
        <v>12135.451604</v>
      </c>
      <c r="D35" s="30">
        <v>18454.990392279975</v>
      </c>
      <c r="E35" s="30">
        <v>13269.542446289999</v>
      </c>
      <c r="F35" s="30"/>
      <c r="G35" s="30"/>
    </row>
    <row r="36" spans="2:7">
      <c r="B36" s="34" t="s">
        <v>57</v>
      </c>
      <c r="C36" s="30">
        <v>15535.507826999999</v>
      </c>
      <c r="D36" s="30">
        <v>17132.692215989999</v>
      </c>
      <c r="E36" s="30">
        <v>15785.430656359993</v>
      </c>
      <c r="F36" s="30"/>
      <c r="G36" s="30"/>
    </row>
    <row r="37" spans="2:7">
      <c r="B37" s="34" t="s">
        <v>58</v>
      </c>
      <c r="C37" s="30">
        <v>5697.3129719999997</v>
      </c>
      <c r="D37" s="30">
        <v>7245.6279155199982</v>
      </c>
      <c r="E37" s="30">
        <v>3521.3154823400032</v>
      </c>
      <c r="F37" s="30"/>
      <c r="G37" s="30"/>
    </row>
    <row r="38" spans="2:7">
      <c r="B38" s="34" t="s">
        <v>59</v>
      </c>
      <c r="C38" s="30">
        <v>1857.951622</v>
      </c>
      <c r="D38" s="30">
        <v>1974.2470219999993</v>
      </c>
      <c r="E38" s="30">
        <v>1353.3826852899999</v>
      </c>
      <c r="F38" s="30"/>
      <c r="G38" s="30"/>
    </row>
    <row r="39" spans="2:7">
      <c r="B39" s="34" t="s">
        <v>60</v>
      </c>
      <c r="C39" s="30">
        <v>3551.4794820000002</v>
      </c>
      <c r="D39" s="30">
        <v>2836.0794820000006</v>
      </c>
      <c r="E39" s="30">
        <v>1826.6852315599999</v>
      </c>
      <c r="F39" s="30"/>
      <c r="G39" s="30"/>
    </row>
    <row r="40" spans="2:7">
      <c r="B40" s="34" t="s">
        <v>61</v>
      </c>
      <c r="C40" s="30">
        <v>14115.198200000001</v>
      </c>
      <c r="D40" s="30">
        <v>18526.560899999975</v>
      </c>
      <c r="E40" s="30">
        <v>15187.590308640007</v>
      </c>
      <c r="F40" s="30"/>
      <c r="G40" s="30"/>
    </row>
    <row r="41" spans="2:7">
      <c r="B41" s="34" t="s">
        <v>62</v>
      </c>
      <c r="C41" s="30">
        <v>217039.05288500001</v>
      </c>
      <c r="D41" s="30">
        <v>211415.55288500001</v>
      </c>
      <c r="E41" s="30">
        <v>192906.41791584998</v>
      </c>
      <c r="F41" s="30"/>
      <c r="G41" s="30"/>
    </row>
    <row r="42" spans="2:7">
      <c r="B42" s="34" t="s">
        <v>63</v>
      </c>
      <c r="C42" s="30">
        <v>88319.678958999997</v>
      </c>
      <c r="D42" s="30">
        <v>124460.01743106</v>
      </c>
      <c r="E42" s="30">
        <v>108564.70589562005</v>
      </c>
      <c r="F42" s="30"/>
      <c r="G42" s="30"/>
    </row>
    <row r="43" spans="2:7">
      <c r="B43" s="32" t="s">
        <v>64</v>
      </c>
      <c r="C43" s="29">
        <f>C44</f>
        <v>9087.2633459999997</v>
      </c>
      <c r="D43" s="29">
        <f>D44</f>
        <v>9087.2633459999997</v>
      </c>
      <c r="E43" s="29">
        <f t="shared" ref="E43" si="0">E44</f>
        <v>8329.9912064299879</v>
      </c>
      <c r="F43" s="30"/>
      <c r="G43" s="30"/>
    </row>
    <row r="44" spans="2:7">
      <c r="B44" s="33" t="s">
        <v>65</v>
      </c>
      <c r="C44" s="30">
        <v>9087.2633459999997</v>
      </c>
      <c r="D44" s="30">
        <v>9087.2633459999997</v>
      </c>
      <c r="E44" s="30">
        <v>8329.9912064299879</v>
      </c>
      <c r="F44" s="30"/>
      <c r="G44" s="30"/>
    </row>
    <row r="45" spans="2:7">
      <c r="B45" s="32" t="s">
        <v>66</v>
      </c>
      <c r="C45" s="29">
        <f>C46</f>
        <v>5511.2919570000004</v>
      </c>
      <c r="D45" s="29">
        <f>D46</f>
        <v>6361.2919570000004</v>
      </c>
      <c r="E45" s="29">
        <f>E46</f>
        <v>6361.2918879999997</v>
      </c>
      <c r="F45" s="30"/>
      <c r="G45" s="30"/>
    </row>
    <row r="46" spans="2:7">
      <c r="B46" s="33" t="s">
        <v>67</v>
      </c>
      <c r="C46" s="30">
        <v>5511.2919570000004</v>
      </c>
      <c r="D46" s="30">
        <v>6361.2919570000004</v>
      </c>
      <c r="E46" s="30">
        <v>6361.2918879999997</v>
      </c>
      <c r="F46" s="30"/>
      <c r="G46" s="30"/>
    </row>
    <row r="47" spans="2:7">
      <c r="B47" s="32" t="s">
        <v>68</v>
      </c>
      <c r="C47" s="29">
        <f>C48</f>
        <v>1474.2480869999999</v>
      </c>
      <c r="D47" s="29">
        <f>D48</f>
        <v>1474.2480869999997</v>
      </c>
      <c r="E47" s="29">
        <f>E48</f>
        <v>1349.3155243299991</v>
      </c>
      <c r="F47" s="30"/>
      <c r="G47" s="30"/>
    </row>
    <row r="48" spans="2:7">
      <c r="B48" s="33" t="s">
        <v>69</v>
      </c>
      <c r="C48" s="30">
        <v>1474.2480869999999</v>
      </c>
      <c r="D48" s="30">
        <v>1474.2480869999997</v>
      </c>
      <c r="E48" s="30">
        <v>1349.3155243299991</v>
      </c>
      <c r="F48" s="30"/>
      <c r="G48" s="30"/>
    </row>
    <row r="49" spans="2:10">
      <c r="B49" s="32" t="s">
        <v>70</v>
      </c>
      <c r="C49" s="29">
        <f>C50</f>
        <v>1575.371875</v>
      </c>
      <c r="D49" s="29">
        <f>D50</f>
        <v>1575.3718749999996</v>
      </c>
      <c r="E49" s="29">
        <f>E50</f>
        <v>1575.371781940004</v>
      </c>
      <c r="F49" s="30"/>
      <c r="G49" s="30"/>
    </row>
    <row r="50" spans="2:10">
      <c r="B50" s="33" t="s">
        <v>71</v>
      </c>
      <c r="C50" s="30">
        <v>1575.371875</v>
      </c>
      <c r="D50" s="30">
        <v>1575.3718749999996</v>
      </c>
      <c r="E50" s="30">
        <v>1575.371781940004</v>
      </c>
      <c r="F50" s="30"/>
      <c r="G50" s="30"/>
    </row>
    <row r="51" spans="2:10">
      <c r="B51" s="32" t="s">
        <v>72</v>
      </c>
      <c r="C51" s="29">
        <f>C52</f>
        <v>247.728228</v>
      </c>
      <c r="D51" s="29">
        <f>D52</f>
        <v>267.00329339000018</v>
      </c>
      <c r="E51" s="29">
        <f>E52</f>
        <v>235.74197415999996</v>
      </c>
      <c r="F51" s="30"/>
      <c r="G51" s="30"/>
    </row>
    <row r="52" spans="2:10">
      <c r="B52" s="33" t="s">
        <v>73</v>
      </c>
      <c r="C52" s="30">
        <v>247.728228</v>
      </c>
      <c r="D52" s="30">
        <v>267.00329339000018</v>
      </c>
      <c r="E52" s="30">
        <v>235.74197415999996</v>
      </c>
      <c r="F52" s="30"/>
      <c r="G52" s="30"/>
    </row>
    <row r="53" spans="2:10">
      <c r="B53" s="32" t="s">
        <v>74</v>
      </c>
      <c r="C53" s="29">
        <f>C54</f>
        <v>901.88166899999999</v>
      </c>
      <c r="D53" s="29">
        <f>D54</f>
        <v>918.98166900000001</v>
      </c>
      <c r="E53" s="29">
        <f t="shared" ref="E53" si="1">E54</f>
        <v>843.82473279999965</v>
      </c>
      <c r="F53" s="30"/>
      <c r="G53" s="30"/>
    </row>
    <row r="54" spans="2:10">
      <c r="B54" s="33" t="s">
        <v>75</v>
      </c>
      <c r="C54" s="30">
        <v>901.88166899999999</v>
      </c>
      <c r="D54" s="30">
        <v>918.98166900000001</v>
      </c>
      <c r="E54" s="30">
        <v>843.82473279999965</v>
      </c>
      <c r="G54" s="30"/>
    </row>
    <row r="55" spans="2:10">
      <c r="B55" s="26" t="s">
        <v>27</v>
      </c>
      <c r="C55" s="28">
        <f>C58+C56</f>
        <v>109284.59931199999</v>
      </c>
      <c r="D55" s="28">
        <f>D58+D56</f>
        <v>89208.729231000005</v>
      </c>
      <c r="E55" s="28">
        <f>E58+E56</f>
        <v>67316.044083100031</v>
      </c>
      <c r="G55" s="30"/>
    </row>
    <row r="56" spans="2:10">
      <c r="B56" s="32" t="s">
        <v>35</v>
      </c>
      <c r="C56" s="29">
        <f>C57</f>
        <v>0</v>
      </c>
      <c r="D56" s="29">
        <f t="shared" ref="D56:E56" si="2">D57</f>
        <v>500</v>
      </c>
      <c r="E56" s="29">
        <f t="shared" si="2"/>
        <v>500</v>
      </c>
      <c r="G56" s="30"/>
    </row>
    <row r="57" spans="2:10">
      <c r="B57" s="33" t="s">
        <v>37</v>
      </c>
      <c r="C57" s="38">
        <v>0</v>
      </c>
      <c r="D57" s="30">
        <v>500</v>
      </c>
      <c r="E57" s="30">
        <v>500</v>
      </c>
      <c r="G57" s="30"/>
    </row>
    <row r="58" spans="2:10">
      <c r="B58" s="32" t="s">
        <v>38</v>
      </c>
      <c r="C58" s="29">
        <f>SUM(C59:C62)</f>
        <v>109284.59931199999</v>
      </c>
      <c r="D58" s="29">
        <f>SUM(D59:D62)</f>
        <v>88708.729231000005</v>
      </c>
      <c r="E58" s="29">
        <f>SUM(E59:E62)</f>
        <v>66816.044083100031</v>
      </c>
      <c r="G58" s="30"/>
    </row>
    <row r="59" spans="2:10">
      <c r="B59" s="33" t="s">
        <v>48</v>
      </c>
      <c r="C59" s="30">
        <v>2350</v>
      </c>
      <c r="D59" s="30">
        <v>2350</v>
      </c>
      <c r="E59" s="30">
        <v>1920.8133312999998</v>
      </c>
      <c r="G59" s="30"/>
    </row>
    <row r="60" spans="2:10">
      <c r="B60" s="33" t="s">
        <v>49</v>
      </c>
      <c r="C60" s="30">
        <v>1895.267687</v>
      </c>
      <c r="D60" s="30">
        <v>1895.267687</v>
      </c>
      <c r="E60" s="30">
        <v>1392.3226227199998</v>
      </c>
      <c r="G60" s="30"/>
      <c r="J60" s="51"/>
    </row>
    <row r="61" spans="2:10">
      <c r="B61" s="33" t="s">
        <v>62</v>
      </c>
      <c r="C61" s="30">
        <v>71515.639144999994</v>
      </c>
      <c r="D61" s="30">
        <v>63540.968099999998</v>
      </c>
      <c r="E61" s="30">
        <v>62108.926228160024</v>
      </c>
      <c r="G61" s="30"/>
    </row>
    <row r="62" spans="2:10">
      <c r="B62" s="33" t="s">
        <v>63</v>
      </c>
      <c r="C62" s="30">
        <v>33523.692479999998</v>
      </c>
      <c r="D62" s="30">
        <v>20922.493444</v>
      </c>
      <c r="E62" s="30">
        <v>1393.9819009200005</v>
      </c>
      <c r="G62" s="30"/>
    </row>
    <row r="63" spans="2:10">
      <c r="B63" s="35" t="s">
        <v>76</v>
      </c>
      <c r="C63" s="31">
        <f>C13+C55</f>
        <v>1155565.3106499999</v>
      </c>
      <c r="D63" s="31">
        <f>D13+D55</f>
        <v>1274896.9204613196</v>
      </c>
      <c r="E63" s="31">
        <f>(E13+E55)</f>
        <v>1084189.7627284904</v>
      </c>
      <c r="F63" s="30"/>
      <c r="G63" s="30"/>
    </row>
    <row r="64" spans="2:10">
      <c r="B64" s="15" t="s">
        <v>13</v>
      </c>
      <c r="C64" s="15"/>
      <c r="D64" s="15"/>
      <c r="E64" s="16"/>
      <c r="G64" s="30"/>
    </row>
    <row r="65" spans="2:7" ht="28.5" customHeight="1">
      <c r="B65" s="127" t="s">
        <v>1079</v>
      </c>
      <c r="C65" s="127"/>
      <c r="D65" s="127"/>
      <c r="E65" s="127"/>
      <c r="G65" s="30"/>
    </row>
    <row r="66" spans="2:7" ht="36" customHeight="1">
      <c r="B66" s="127" t="s">
        <v>1044</v>
      </c>
      <c r="C66" s="127"/>
      <c r="D66" s="127"/>
      <c r="E66" s="127"/>
      <c r="G66" s="30"/>
    </row>
    <row r="67" spans="2:7">
      <c r="B67" s="15" t="s">
        <v>33</v>
      </c>
      <c r="C67" s="50"/>
      <c r="D67" s="50"/>
      <c r="E67" s="50"/>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A7:G7"/>
    <mergeCell ref="A1:G1"/>
    <mergeCell ref="A2:G2"/>
    <mergeCell ref="A3:G3"/>
    <mergeCell ref="A5:G5"/>
    <mergeCell ref="A6:G6"/>
    <mergeCell ref="B66:E66"/>
    <mergeCell ref="A8:G8"/>
    <mergeCell ref="B65:E65"/>
    <mergeCell ref="B11:B12"/>
    <mergeCell ref="E11:E12"/>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G21" sqref="G21"/>
    </sheetView>
  </sheetViews>
  <sheetFormatPr baseColWidth="10" defaultColWidth="11.44140625" defaultRowHeight="14.4"/>
  <cols>
    <col min="1" max="1" width="15.5546875" customWidth="1"/>
    <col min="2" max="2" width="78.44140625" customWidth="1"/>
    <col min="3" max="4" width="17.109375" customWidth="1"/>
    <col min="5" max="5" width="18.109375" customWidth="1"/>
    <col min="7" max="7" width="13.109375" bestFit="1" customWidth="1"/>
    <col min="10" max="10" width="15.109375" bestFit="1" customWidth="1"/>
  </cols>
  <sheetData>
    <row r="1" spans="1:7" ht="28.5" customHeight="1">
      <c r="A1" s="119" t="s">
        <v>0</v>
      </c>
      <c r="B1" s="119"/>
      <c r="C1" s="119"/>
      <c r="D1" s="119"/>
      <c r="E1" s="119"/>
      <c r="F1" s="119"/>
      <c r="G1" s="3"/>
    </row>
    <row r="2" spans="1:7" ht="21" customHeight="1">
      <c r="A2" s="120" t="s">
        <v>1</v>
      </c>
      <c r="B2" s="120"/>
      <c r="C2" s="120"/>
      <c r="D2" s="120"/>
      <c r="E2" s="120"/>
      <c r="F2" s="120"/>
      <c r="G2" s="2"/>
    </row>
    <row r="3" spans="1:7" ht="15" customHeight="1">
      <c r="A3" s="131" t="s">
        <v>2</v>
      </c>
      <c r="B3" s="131"/>
      <c r="C3" s="131"/>
      <c r="D3" s="131"/>
      <c r="E3" s="131"/>
      <c r="F3" s="131"/>
      <c r="G3" s="1"/>
    </row>
    <row r="5" spans="1:7" ht="18.75" customHeight="1">
      <c r="A5" s="133" t="s">
        <v>14</v>
      </c>
      <c r="B5" s="133"/>
      <c r="C5" s="133"/>
      <c r="D5" s="133"/>
      <c r="E5" s="133"/>
      <c r="F5" s="133"/>
      <c r="G5" s="4"/>
    </row>
    <row r="6" spans="1:7" ht="18.75" customHeight="1">
      <c r="A6" s="133" t="s">
        <v>77</v>
      </c>
      <c r="B6" s="133"/>
      <c r="C6" s="133"/>
      <c r="D6" s="133"/>
      <c r="E6" s="133"/>
      <c r="F6" s="133"/>
      <c r="G6" s="5"/>
    </row>
    <row r="7" spans="1:7" ht="18">
      <c r="A7" s="135" t="s">
        <v>1075</v>
      </c>
      <c r="B7" s="135"/>
      <c r="C7" s="135"/>
      <c r="D7" s="135"/>
      <c r="E7" s="135"/>
      <c r="F7" s="135"/>
      <c r="G7" s="5"/>
    </row>
    <row r="8" spans="1:7" ht="15.6">
      <c r="A8" s="129" t="s">
        <v>3</v>
      </c>
      <c r="B8" s="129"/>
      <c r="C8" s="129"/>
      <c r="D8" s="129"/>
      <c r="E8" s="129"/>
      <c r="F8" s="129"/>
      <c r="G8" s="6"/>
    </row>
    <row r="11" spans="1:7" ht="15" customHeight="1">
      <c r="B11" s="128" t="s">
        <v>4</v>
      </c>
      <c r="C11" s="54" t="s">
        <v>5</v>
      </c>
      <c r="D11" s="54" t="s">
        <v>1035</v>
      </c>
      <c r="E11" s="130" t="s">
        <v>6</v>
      </c>
    </row>
    <row r="12" spans="1:7">
      <c r="B12" s="128"/>
      <c r="C12" s="60" t="s">
        <v>7</v>
      </c>
      <c r="D12" s="54" t="s">
        <v>1061</v>
      </c>
      <c r="E12" s="130"/>
    </row>
    <row r="13" spans="1:7">
      <c r="B13" s="23" t="s">
        <v>8</v>
      </c>
      <c r="C13" s="20">
        <f>C14+C35+C64+C72+C111</f>
        <v>1046280.711338</v>
      </c>
      <c r="D13" s="20">
        <f>D14+D35+D64+D72+D111</f>
        <v>1185688.1912303199</v>
      </c>
      <c r="E13" s="20">
        <f>E14+E35+E64+E72+E111</f>
        <v>1016873.7186453901</v>
      </c>
    </row>
    <row r="14" spans="1:7" s="7" customFormat="1">
      <c r="B14" s="45" t="s">
        <v>78</v>
      </c>
      <c r="C14" s="36">
        <f>C15+C21+C24+C28</f>
        <v>188916.58410200002</v>
      </c>
      <c r="D14" s="36">
        <f>D15+D21+D24+D28</f>
        <v>191975.09646607007</v>
      </c>
      <c r="E14" s="36">
        <f>E15+E21+E24+E28</f>
        <v>161591.22604763997</v>
      </c>
    </row>
    <row r="15" spans="1:7" s="7" customFormat="1">
      <c r="B15" s="24" t="s">
        <v>79</v>
      </c>
      <c r="C15" s="38">
        <f>SUM(C16:C20)</f>
        <v>87353.342327000006</v>
      </c>
      <c r="D15" s="38">
        <f>SUM(D16:D20)</f>
        <v>93896.398714080104</v>
      </c>
      <c r="E15" s="38">
        <f>SUM(E16:E20)</f>
        <v>79076.661808610079</v>
      </c>
    </row>
    <row r="16" spans="1:7" s="7" customFormat="1">
      <c r="B16" s="25" t="s">
        <v>80</v>
      </c>
      <c r="C16" s="30">
        <v>7149.0005890000002</v>
      </c>
      <c r="D16" s="30">
        <v>7104.3005890000004</v>
      </c>
      <c r="E16" s="30">
        <v>6902.5721617000072</v>
      </c>
    </row>
    <row r="17" spans="2:10" s="7" customFormat="1">
      <c r="B17" s="25" t="s">
        <v>81</v>
      </c>
      <c r="C17" s="30">
        <v>51260.473973</v>
      </c>
      <c r="D17" s="30">
        <v>54578.873812390106</v>
      </c>
      <c r="E17" s="30">
        <v>40314.364231230073</v>
      </c>
    </row>
    <row r="18" spans="2:10" s="7" customFormat="1">
      <c r="B18" s="25" t="s">
        <v>82</v>
      </c>
      <c r="C18" s="30">
        <v>22526.127259000001</v>
      </c>
      <c r="D18" s="30">
        <v>24933.383806689999</v>
      </c>
      <c r="E18" s="30">
        <v>24664.057181510001</v>
      </c>
    </row>
    <row r="19" spans="2:10" s="7" customFormat="1">
      <c r="B19" s="25" t="s">
        <v>83</v>
      </c>
      <c r="C19" s="30">
        <v>6408.7169059999997</v>
      </c>
      <c r="D19" s="30">
        <v>7270.8169060000009</v>
      </c>
      <c r="E19" s="30">
        <v>7195.668234169998</v>
      </c>
    </row>
    <row r="20" spans="2:10" s="7" customFormat="1">
      <c r="B20" s="25" t="s">
        <v>84</v>
      </c>
      <c r="C20" s="30">
        <v>9.0236000000000001</v>
      </c>
      <c r="D20" s="30">
        <v>9.0236000000000001</v>
      </c>
      <c r="E20" s="30">
        <v>0</v>
      </c>
    </row>
    <row r="21" spans="2:10" s="7" customFormat="1">
      <c r="B21" s="24" t="s">
        <v>85</v>
      </c>
      <c r="C21" s="38">
        <f>SUM(C22:C23)</f>
        <v>9714.1068130000003</v>
      </c>
      <c r="D21" s="38">
        <f>SUM(D22:D23)</f>
        <v>11083.540841</v>
      </c>
      <c r="E21" s="38">
        <f>SUM(E22:E23)</f>
        <v>8372.8094872699876</v>
      </c>
    </row>
    <row r="22" spans="2:10" s="7" customFormat="1">
      <c r="B22" s="25" t="s">
        <v>86</v>
      </c>
      <c r="C22" s="30">
        <v>2879.0667659999999</v>
      </c>
      <c r="D22" s="30">
        <v>4075.929517</v>
      </c>
      <c r="E22" s="30">
        <v>2335.5408065099959</v>
      </c>
      <c r="J22" s="55"/>
    </row>
    <row r="23" spans="2:10" s="7" customFormat="1">
      <c r="B23" s="25" t="s">
        <v>87</v>
      </c>
      <c r="C23" s="30">
        <v>6835.0400470000004</v>
      </c>
      <c r="D23" s="30">
        <v>7007.6113240000004</v>
      </c>
      <c r="E23" s="30">
        <v>6037.2686807599921</v>
      </c>
    </row>
    <row r="24" spans="2:10" s="7" customFormat="1">
      <c r="B24" s="24" t="s">
        <v>88</v>
      </c>
      <c r="C24" s="38">
        <f>SUM(C25:C27)</f>
        <v>44340.533019999995</v>
      </c>
      <c r="D24" s="38">
        <f>SUM(D25:D27)</f>
        <v>38793.378641880001</v>
      </c>
      <c r="E24" s="38">
        <f>SUM(E25:E27)</f>
        <v>31440.821078249937</v>
      </c>
    </row>
    <row r="25" spans="2:10" s="7" customFormat="1">
      <c r="B25" s="25" t="s">
        <v>89</v>
      </c>
      <c r="C25" s="30">
        <v>39871.193261</v>
      </c>
      <c r="D25" s="30">
        <v>34833.097314880004</v>
      </c>
      <c r="E25" s="30">
        <v>28894.304711019937</v>
      </c>
    </row>
    <row r="26" spans="2:10" s="7" customFormat="1">
      <c r="B26" s="25" t="s">
        <v>90</v>
      </c>
      <c r="C26" s="30">
        <v>4399.0774499999998</v>
      </c>
      <c r="D26" s="30">
        <v>3886.923828</v>
      </c>
      <c r="E26" s="30">
        <v>2480.1071594200016</v>
      </c>
    </row>
    <row r="27" spans="2:10" s="7" customFormat="1">
      <c r="B27" s="25" t="s">
        <v>91</v>
      </c>
      <c r="C27" s="30">
        <v>70.262309000000002</v>
      </c>
      <c r="D27" s="30">
        <v>73.357499000000004</v>
      </c>
      <c r="E27" s="30">
        <v>66.409207810000012</v>
      </c>
    </row>
    <row r="28" spans="2:10" s="7" customFormat="1">
      <c r="B28" s="24" t="s">
        <v>92</v>
      </c>
      <c r="C28" s="38">
        <f>SUM(C29:C34)</f>
        <v>47508.601942000001</v>
      </c>
      <c r="D28" s="38">
        <f>SUM(D29:D34)</f>
        <v>48201.778269109993</v>
      </c>
      <c r="E28" s="38">
        <f>SUM(E29:E34)</f>
        <v>42700.933673509971</v>
      </c>
    </row>
    <row r="29" spans="2:10" s="7" customFormat="1">
      <c r="B29" s="25" t="s">
        <v>93</v>
      </c>
      <c r="C29" s="30">
        <v>21980.466557</v>
      </c>
      <c r="D29" s="30">
        <v>21711.492731569993</v>
      </c>
      <c r="E29" s="30">
        <v>18548.755654569992</v>
      </c>
    </row>
    <row r="30" spans="2:10" s="7" customFormat="1">
      <c r="B30" s="25" t="s">
        <v>94</v>
      </c>
      <c r="C30" s="30">
        <v>790.38165000000004</v>
      </c>
      <c r="D30" s="30">
        <v>807.73837689999971</v>
      </c>
      <c r="E30" s="30">
        <v>702.15193685000031</v>
      </c>
    </row>
    <row r="31" spans="2:10" s="7" customFormat="1">
      <c r="B31" s="25" t="s">
        <v>95</v>
      </c>
      <c r="C31" s="30">
        <v>17111.642338000001</v>
      </c>
      <c r="D31" s="30">
        <v>17245.955470060002</v>
      </c>
      <c r="E31" s="30">
        <v>15894.084764879985</v>
      </c>
    </row>
    <row r="32" spans="2:10" s="7" customFormat="1">
      <c r="B32" s="25" t="s">
        <v>96</v>
      </c>
      <c r="C32" s="30">
        <v>1030.544527</v>
      </c>
      <c r="D32" s="30">
        <v>1030.544527</v>
      </c>
      <c r="E32" s="30">
        <v>1030.5445270000005</v>
      </c>
    </row>
    <row r="33" spans="2:7" s="7" customFormat="1">
      <c r="B33" s="25" t="s">
        <v>97</v>
      </c>
      <c r="C33" s="30">
        <v>1978.776766</v>
      </c>
      <c r="D33" s="30">
        <v>2355.1068372399995</v>
      </c>
      <c r="E33" s="30">
        <v>1652.5546765699994</v>
      </c>
    </row>
    <row r="34" spans="2:7" s="7" customFormat="1">
      <c r="B34" s="25" t="s">
        <v>98</v>
      </c>
      <c r="C34" s="30">
        <v>4616.7901039999997</v>
      </c>
      <c r="D34" s="30">
        <v>5050.94032634</v>
      </c>
      <c r="E34" s="30">
        <v>4872.8421136399984</v>
      </c>
    </row>
    <row r="35" spans="2:7" s="7" customFormat="1">
      <c r="B35" s="45" t="s">
        <v>99</v>
      </c>
      <c r="C35" s="38">
        <f>C36+C39+C42+C44+C47+C50+C56+C58+C60</f>
        <v>144585.44502799996</v>
      </c>
      <c r="D35" s="38">
        <f>D36+D39+D42+D44+D47+D50+D56+D58+D60</f>
        <v>238604.12717721995</v>
      </c>
      <c r="E35" s="38">
        <f>E36+E39+E42+E44+E47+E50+E56+E58+E60</f>
        <v>192661.29320635018</v>
      </c>
    </row>
    <row r="36" spans="2:7" s="7" customFormat="1">
      <c r="B36" s="46" t="s">
        <v>100</v>
      </c>
      <c r="C36" s="38">
        <f>SUM(C37:C38)</f>
        <v>8231.4996439999995</v>
      </c>
      <c r="D36" s="38">
        <f>SUM(D37:D38)</f>
        <v>51426.203424000007</v>
      </c>
      <c r="E36" s="38">
        <f>SUM(E37:E38)</f>
        <v>44119.2206517101</v>
      </c>
    </row>
    <row r="37" spans="2:7" s="7" customFormat="1">
      <c r="B37" s="19" t="s">
        <v>101</v>
      </c>
      <c r="C37" s="30">
        <v>6767.4506460000002</v>
      </c>
      <c r="D37" s="30">
        <v>50025.894323000008</v>
      </c>
      <c r="E37" s="30">
        <v>43106.697219590103</v>
      </c>
    </row>
    <row r="38" spans="2:7">
      <c r="B38" s="19" t="s">
        <v>102</v>
      </c>
      <c r="C38" s="30">
        <v>1464.048998</v>
      </c>
      <c r="D38" s="30">
        <v>1400.3091010000003</v>
      </c>
      <c r="E38" s="30">
        <v>1012.5234321199989</v>
      </c>
      <c r="G38" s="7"/>
    </row>
    <row r="39" spans="2:7">
      <c r="B39" s="46" t="s">
        <v>103</v>
      </c>
      <c r="C39" s="38">
        <f>SUM(C40:C41)</f>
        <v>15254.708692999999</v>
      </c>
      <c r="D39" s="38">
        <f>SUM(D40:D41)</f>
        <v>25891.324616729999</v>
      </c>
      <c r="E39" s="38">
        <f>SUM(E40:E41)</f>
        <v>21614.975110909985</v>
      </c>
      <c r="G39" s="7"/>
    </row>
    <row r="40" spans="2:7">
      <c r="B40" s="19" t="s">
        <v>104</v>
      </c>
      <c r="C40" s="30">
        <v>15135.783692999999</v>
      </c>
      <c r="D40" s="30">
        <v>25762.399616729999</v>
      </c>
      <c r="E40" s="30">
        <v>21495.198188959985</v>
      </c>
      <c r="G40" s="7"/>
    </row>
    <row r="41" spans="2:7">
      <c r="B41" s="19" t="s">
        <v>105</v>
      </c>
      <c r="C41" s="30">
        <v>118.925</v>
      </c>
      <c r="D41" s="30">
        <v>128.92500000000001</v>
      </c>
      <c r="E41" s="30">
        <v>119.77692195</v>
      </c>
      <c r="G41" s="7"/>
    </row>
    <row r="42" spans="2:7">
      <c r="B42" s="46" t="s">
        <v>106</v>
      </c>
      <c r="C42" s="38">
        <f>C43</f>
        <v>6356.9723809999996</v>
      </c>
      <c r="D42" s="38">
        <f>D43</f>
        <v>11652.654839000001</v>
      </c>
      <c r="E42" s="38">
        <f>E43</f>
        <v>8372.080825660003</v>
      </c>
      <c r="G42" s="7"/>
    </row>
    <row r="43" spans="2:7">
      <c r="B43" s="19" t="s">
        <v>107</v>
      </c>
      <c r="C43" s="30">
        <v>6356.9723809999996</v>
      </c>
      <c r="D43" s="30">
        <v>11652.654839000001</v>
      </c>
      <c r="E43" s="30">
        <v>8372.080825660003</v>
      </c>
      <c r="G43" s="7"/>
    </row>
    <row r="44" spans="2:7">
      <c r="B44" s="46" t="s">
        <v>108</v>
      </c>
      <c r="C44" s="38">
        <f>C45+C46</f>
        <v>56531.139603999996</v>
      </c>
      <c r="D44" s="38">
        <f>D45+D46</f>
        <v>83431.75646865998</v>
      </c>
      <c r="E44" s="38">
        <f>E45+E46</f>
        <v>73383.450793180018</v>
      </c>
      <c r="G44" s="7"/>
    </row>
    <row r="45" spans="2:7">
      <c r="B45" s="19" t="s">
        <v>109</v>
      </c>
      <c r="C45" s="30">
        <v>56162.629481999997</v>
      </c>
      <c r="D45" s="30">
        <v>83374.68924907998</v>
      </c>
      <c r="E45" s="30">
        <v>73375.008714560012</v>
      </c>
      <c r="G45" s="7"/>
    </row>
    <row r="46" spans="2:7">
      <c r="B46" s="19" t="s">
        <v>110</v>
      </c>
      <c r="C46" s="30">
        <v>368.51012200000002</v>
      </c>
      <c r="D46" s="30">
        <v>57.06721958</v>
      </c>
      <c r="E46" s="30">
        <v>8.4420786200000038</v>
      </c>
      <c r="G46" s="7"/>
    </row>
    <row r="47" spans="2:7">
      <c r="B47" s="46" t="s">
        <v>111</v>
      </c>
      <c r="C47" s="38">
        <f>SUM(C48:C49)</f>
        <v>414.77044000000001</v>
      </c>
      <c r="D47" s="38">
        <f>SUM(D48:D49)</f>
        <v>448.82578405999999</v>
      </c>
      <c r="E47" s="38">
        <f>SUM(E48:E49)</f>
        <v>279.81126965999988</v>
      </c>
      <c r="G47" s="7"/>
    </row>
    <row r="48" spans="2:7">
      <c r="B48" s="19" t="s">
        <v>112</v>
      </c>
      <c r="C48" s="30">
        <v>414.77044000000001</v>
      </c>
      <c r="D48" s="30">
        <v>422.66453233999999</v>
      </c>
      <c r="E48" s="30">
        <v>277.31571978999989</v>
      </c>
      <c r="G48" s="7"/>
    </row>
    <row r="49" spans="2:7">
      <c r="B49" s="19" t="s">
        <v>246</v>
      </c>
      <c r="C49" s="30">
        <v>0</v>
      </c>
      <c r="D49" s="30">
        <v>26.161251719999999</v>
      </c>
      <c r="E49" s="30">
        <v>2.4955498700000005</v>
      </c>
      <c r="G49" s="7"/>
    </row>
    <row r="50" spans="2:7">
      <c r="B50" s="46" t="s">
        <v>113</v>
      </c>
      <c r="C50" s="38">
        <f>SUM(C51:C55)</f>
        <v>46645.017339999999</v>
      </c>
      <c r="D50" s="38">
        <f>SUM(D51:D55)</f>
        <v>51907.058669329999</v>
      </c>
      <c r="E50" s="38">
        <f>SUM(E51:E55)</f>
        <v>39605.524309140041</v>
      </c>
      <c r="G50" s="7"/>
    </row>
    <row r="51" spans="2:7">
      <c r="B51" s="19" t="s">
        <v>114</v>
      </c>
      <c r="C51" s="30">
        <v>31641.071610999999</v>
      </c>
      <c r="D51" s="30">
        <v>33381.138435619992</v>
      </c>
      <c r="E51" s="30">
        <v>24824.06808339003</v>
      </c>
      <c r="G51" s="7"/>
    </row>
    <row r="52" spans="2:7">
      <c r="B52" s="19" t="s">
        <v>115</v>
      </c>
      <c r="C52" s="30">
        <v>55.864887000000003</v>
      </c>
      <c r="D52" s="30">
        <v>75.864886999999996</v>
      </c>
      <c r="E52" s="30">
        <v>50.538877390000003</v>
      </c>
      <c r="G52" s="7"/>
    </row>
    <row r="53" spans="2:7">
      <c r="B53" s="19" t="s">
        <v>116</v>
      </c>
      <c r="C53" s="30">
        <v>8679.6674540000004</v>
      </c>
      <c r="D53" s="30">
        <v>13243.788857</v>
      </c>
      <c r="E53" s="30">
        <v>10322.563473010008</v>
      </c>
      <c r="G53" s="7"/>
    </row>
    <row r="54" spans="2:7">
      <c r="B54" s="19" t="s">
        <v>117</v>
      </c>
      <c r="C54" s="30">
        <v>2586.7199999999998</v>
      </c>
      <c r="D54" s="30">
        <v>2586.7199999999998</v>
      </c>
      <c r="E54" s="30">
        <v>2389.41897109</v>
      </c>
      <c r="G54" s="7"/>
    </row>
    <row r="55" spans="2:7">
      <c r="B55" s="19" t="s">
        <v>118</v>
      </c>
      <c r="C55" s="30">
        <v>3681.6933880000001</v>
      </c>
      <c r="D55" s="30">
        <v>2619.5464897099996</v>
      </c>
      <c r="E55" s="30">
        <v>2018.9349042599995</v>
      </c>
      <c r="G55" s="7"/>
    </row>
    <row r="56" spans="2:7">
      <c r="B56" s="46" t="s">
        <v>119</v>
      </c>
      <c r="C56" s="38">
        <f>C57</f>
        <v>4526.0949650000002</v>
      </c>
      <c r="D56" s="38">
        <f>D57</f>
        <v>2567.2968440000004</v>
      </c>
      <c r="E56" s="38">
        <f>E57</f>
        <v>1702.9064877299998</v>
      </c>
      <c r="G56" s="7"/>
    </row>
    <row r="57" spans="2:7">
      <c r="B57" s="19" t="s">
        <v>120</v>
      </c>
      <c r="C57" s="30">
        <v>4526.0949650000002</v>
      </c>
      <c r="D57" s="30">
        <v>2567.2968440000004</v>
      </c>
      <c r="E57" s="30">
        <v>1702.9064877299998</v>
      </c>
      <c r="G57" s="7"/>
    </row>
    <row r="58" spans="2:7">
      <c r="B58" s="46" t="s">
        <v>121</v>
      </c>
      <c r="C58" s="38">
        <f>C59</f>
        <v>149.70302000000001</v>
      </c>
      <c r="D58" s="38">
        <f>D59</f>
        <v>3754.7030209999998</v>
      </c>
      <c r="E58" s="38">
        <f>E59</f>
        <v>149.70301935000003</v>
      </c>
      <c r="G58" s="7"/>
    </row>
    <row r="59" spans="2:7">
      <c r="B59" s="19" t="s">
        <v>122</v>
      </c>
      <c r="C59" s="30">
        <v>149.70302000000001</v>
      </c>
      <c r="D59" s="30">
        <v>3754.7030209999998</v>
      </c>
      <c r="E59" s="30">
        <v>149.70301935000003</v>
      </c>
      <c r="G59" s="7"/>
    </row>
    <row r="60" spans="2:7">
      <c r="B60" s="46" t="s">
        <v>123</v>
      </c>
      <c r="C60" s="38">
        <f>SUM(C61:C63)</f>
        <v>6475.5389409999998</v>
      </c>
      <c r="D60" s="38">
        <f t="shared" ref="D60:E60" si="0">SUM(D61:D63)</f>
        <v>7524.3035104399996</v>
      </c>
      <c r="E60" s="38">
        <f t="shared" si="0"/>
        <v>3433.6207390100044</v>
      </c>
      <c r="G60" s="7"/>
    </row>
    <row r="61" spans="2:7">
      <c r="B61" s="19" t="s">
        <v>1039</v>
      </c>
      <c r="C61" s="38">
        <v>0</v>
      </c>
      <c r="D61" s="30">
        <v>100.064283</v>
      </c>
      <c r="E61" s="30">
        <v>0</v>
      </c>
      <c r="G61" s="7"/>
    </row>
    <row r="62" spans="2:7">
      <c r="B62" s="19" t="s">
        <v>124</v>
      </c>
      <c r="C62" s="30">
        <v>3.1861320000000002</v>
      </c>
      <c r="D62" s="30">
        <v>13.20993971</v>
      </c>
      <c r="E62" s="30">
        <v>0.41458487999999999</v>
      </c>
      <c r="G62" s="7"/>
    </row>
    <row r="63" spans="2:7">
      <c r="B63" s="19" t="s">
        <v>125</v>
      </c>
      <c r="C63" s="30">
        <v>6472.352809</v>
      </c>
      <c r="D63" s="30">
        <v>7411.0292877299999</v>
      </c>
      <c r="E63" s="30">
        <v>3433.2061541300045</v>
      </c>
      <c r="G63" s="7"/>
    </row>
    <row r="64" spans="2:7">
      <c r="B64" s="45" t="s">
        <v>126</v>
      </c>
      <c r="C64" s="38">
        <f>C65+C68</f>
        <v>8574.2416110000013</v>
      </c>
      <c r="D64" s="38">
        <f>D65+D68</f>
        <v>9004.5556973300008</v>
      </c>
      <c r="E64" s="38">
        <f>E65+E68</f>
        <v>5554.5013979899968</v>
      </c>
      <c r="G64" s="7"/>
    </row>
    <row r="65" spans="2:7">
      <c r="B65" s="46" t="s">
        <v>127</v>
      </c>
      <c r="C65" s="38">
        <f>SUM(C66:C67)</f>
        <v>2974.5477810000002</v>
      </c>
      <c r="D65" s="38">
        <f>SUM(D66:D67)</f>
        <v>3403.1461153399996</v>
      </c>
      <c r="E65" s="38">
        <f>SUM(E66:E67)</f>
        <v>2214.25068194</v>
      </c>
      <c r="G65" s="7"/>
    </row>
    <row r="66" spans="2:7">
      <c r="B66" s="19" t="s">
        <v>128</v>
      </c>
      <c r="C66" s="30">
        <v>1473.071631</v>
      </c>
      <c r="D66" s="30">
        <v>2208.7452473399999</v>
      </c>
      <c r="E66" s="30">
        <v>1334.7354162199997</v>
      </c>
      <c r="G66" s="7"/>
    </row>
    <row r="67" spans="2:7">
      <c r="B67" s="19" t="s">
        <v>129</v>
      </c>
      <c r="C67" s="30">
        <v>1501.47615</v>
      </c>
      <c r="D67" s="30">
        <v>1194.4008679999999</v>
      </c>
      <c r="E67" s="30">
        <v>879.51526572000023</v>
      </c>
      <c r="G67" s="7"/>
    </row>
    <row r="68" spans="2:7">
      <c r="B68" s="46" t="s">
        <v>130</v>
      </c>
      <c r="C68" s="38">
        <f>SUM(C69:C71)</f>
        <v>5599.6938300000002</v>
      </c>
      <c r="D68" s="38">
        <f>SUM(D69:D71)</f>
        <v>5601.4095819900003</v>
      </c>
      <c r="E68" s="38">
        <f>SUM(E69:E71)</f>
        <v>3340.2507160499968</v>
      </c>
      <c r="F68" s="38"/>
      <c r="G68" s="7"/>
    </row>
    <row r="69" spans="2:7">
      <c r="B69" s="19" t="s">
        <v>131</v>
      </c>
      <c r="C69" s="30">
        <v>3760.5573829999998</v>
      </c>
      <c r="D69" s="30">
        <v>4303.248457990001</v>
      </c>
      <c r="E69" s="30">
        <v>2687.8868296899973</v>
      </c>
      <c r="G69" s="7"/>
    </row>
    <row r="70" spans="2:7">
      <c r="B70" s="19" t="s">
        <v>132</v>
      </c>
      <c r="C70" s="30">
        <v>1315.2848980000001</v>
      </c>
      <c r="D70" s="30">
        <v>783.49356999999975</v>
      </c>
      <c r="E70" s="30">
        <v>242.04102757999999</v>
      </c>
      <c r="G70" s="7"/>
    </row>
    <row r="71" spans="2:7">
      <c r="B71" s="19" t="s">
        <v>133</v>
      </c>
      <c r="C71" s="30">
        <v>523.85154899999998</v>
      </c>
      <c r="D71" s="30">
        <v>514.667554</v>
      </c>
      <c r="E71" s="30">
        <v>410.32285877999942</v>
      </c>
      <c r="G71" s="7"/>
    </row>
    <row r="72" spans="2:7">
      <c r="B72" s="45" t="s">
        <v>134</v>
      </c>
      <c r="C72" s="38">
        <f>C73+C77+C82+C89+C101</f>
        <v>487165.387712</v>
      </c>
      <c r="D72" s="38">
        <f>D73+D77+D82+D89+D101</f>
        <v>534688.85900469974</v>
      </c>
      <c r="E72" s="38">
        <f>E73+E77+E82+E89+E101</f>
        <v>464160.28007756011</v>
      </c>
      <c r="G72" s="7"/>
    </row>
    <row r="73" spans="2:7">
      <c r="B73" s="46" t="s">
        <v>135</v>
      </c>
      <c r="C73" s="38">
        <f>SUM(C74:C76)</f>
        <v>27273.500172</v>
      </c>
      <c r="D73" s="38">
        <f>SUM(D74:D76)</f>
        <v>35864.672562129999</v>
      </c>
      <c r="E73" s="38">
        <f>SUM(E74:E76)</f>
        <v>29967.331579460006</v>
      </c>
      <c r="G73" s="7"/>
    </row>
    <row r="74" spans="2:7">
      <c r="B74" s="19" t="s">
        <v>136</v>
      </c>
      <c r="C74" s="30">
        <v>7072.3823839999995</v>
      </c>
      <c r="D74" s="30">
        <v>10515.49039361</v>
      </c>
      <c r="E74" s="30">
        <v>10064.823099360008</v>
      </c>
      <c r="G74" s="7"/>
    </row>
    <row r="75" spans="2:7">
      <c r="B75" s="19" t="s">
        <v>137</v>
      </c>
      <c r="C75" s="30">
        <v>693.58747300000005</v>
      </c>
      <c r="D75" s="30">
        <v>542.57140381999977</v>
      </c>
      <c r="E75" s="30">
        <v>161.81121910000002</v>
      </c>
      <c r="G75" s="7"/>
    </row>
    <row r="76" spans="2:7">
      <c r="B76" s="19" t="s">
        <v>138</v>
      </c>
      <c r="C76" s="30">
        <v>19507.530315</v>
      </c>
      <c r="D76" s="30">
        <v>24806.610764699999</v>
      </c>
      <c r="E76" s="30">
        <v>19740.697260999998</v>
      </c>
      <c r="G76" s="7"/>
    </row>
    <row r="77" spans="2:7">
      <c r="B77" s="46" t="s">
        <v>139</v>
      </c>
      <c r="C77" s="38">
        <f>SUM(C78:C81)</f>
        <v>108748.061445</v>
      </c>
      <c r="D77" s="38">
        <f>SUM(D78:D81)</f>
        <v>118525.89901903996</v>
      </c>
      <c r="E77" s="38">
        <f>SUM(E78:E81)</f>
        <v>106970.19606251021</v>
      </c>
    </row>
    <row r="78" spans="2:7">
      <c r="B78" s="19" t="s">
        <v>140</v>
      </c>
      <c r="C78" s="30">
        <v>7503.9981449999996</v>
      </c>
      <c r="D78" s="30">
        <v>9910.8459580699982</v>
      </c>
      <c r="E78" s="30">
        <v>8867.8633612900048</v>
      </c>
    </row>
    <row r="79" spans="2:7">
      <c r="B79" s="19" t="s">
        <v>141</v>
      </c>
      <c r="C79" s="30">
        <v>5198.7089059999998</v>
      </c>
      <c r="D79" s="30">
        <v>5571.0253903200082</v>
      </c>
      <c r="E79" s="30">
        <v>4023.5730637999977</v>
      </c>
    </row>
    <row r="80" spans="2:7">
      <c r="B80" s="19" t="s">
        <v>142</v>
      </c>
      <c r="C80" s="30">
        <v>14.966450999999999</v>
      </c>
      <c r="D80" s="30">
        <v>9.4186747800000017</v>
      </c>
      <c r="E80" s="30">
        <v>7.043171779999998</v>
      </c>
    </row>
    <row r="81" spans="2:5">
      <c r="B81" s="19" t="s">
        <v>143</v>
      </c>
      <c r="C81" s="30">
        <v>96030.387942999994</v>
      </c>
      <c r="D81" s="30">
        <v>103034.60899586996</v>
      </c>
      <c r="E81" s="30">
        <v>94071.716465640202</v>
      </c>
    </row>
    <row r="82" spans="2:5">
      <c r="B82" s="46" t="s">
        <v>144</v>
      </c>
      <c r="C82" s="38">
        <f>SUM(C83:C88)</f>
        <v>6944.9247599999999</v>
      </c>
      <c r="D82" s="38">
        <f>SUM(D83:D88)</f>
        <v>8632.0891960100034</v>
      </c>
      <c r="E82" s="38">
        <f>SUM(E83:E88)</f>
        <v>6922.1082227000034</v>
      </c>
    </row>
    <row r="83" spans="2:5">
      <c r="B83" s="19" t="s">
        <v>145</v>
      </c>
      <c r="C83" s="30">
        <v>885.88282300000003</v>
      </c>
      <c r="D83" s="30">
        <v>1038.948494</v>
      </c>
      <c r="E83" s="30">
        <v>910.52920318999941</v>
      </c>
    </row>
    <row r="84" spans="2:5">
      <c r="B84" s="19" t="s">
        <v>146</v>
      </c>
      <c r="C84" s="30">
        <v>784.92586400000005</v>
      </c>
      <c r="D84" s="30">
        <v>1090.16621304</v>
      </c>
      <c r="E84" s="30">
        <v>681.60739331000093</v>
      </c>
    </row>
    <row r="85" spans="2:5">
      <c r="B85" s="19" t="s">
        <v>147</v>
      </c>
      <c r="C85" s="30">
        <v>3230.201118</v>
      </c>
      <c r="D85" s="30">
        <v>3780.923298260002</v>
      </c>
      <c r="E85" s="30">
        <v>2927.5257288200032</v>
      </c>
    </row>
    <row r="86" spans="2:5">
      <c r="B86" s="19" t="s">
        <v>1040</v>
      </c>
      <c r="C86" s="30"/>
      <c r="D86" s="30">
        <v>7.3559999999999999</v>
      </c>
      <c r="E86" s="30">
        <v>7.3551000000000002</v>
      </c>
    </row>
    <row r="87" spans="2:5">
      <c r="B87" s="25" t="s">
        <v>148</v>
      </c>
      <c r="C87" s="30">
        <v>398.34939200000002</v>
      </c>
      <c r="D87" s="30">
        <v>938.44580273000031</v>
      </c>
      <c r="E87" s="30">
        <v>819.13976142000058</v>
      </c>
    </row>
    <row r="88" spans="2:5">
      <c r="B88" s="19" t="s">
        <v>149</v>
      </c>
      <c r="C88" s="30">
        <v>1645.5655630000001</v>
      </c>
      <c r="D88" s="30">
        <v>1776.2493879799999</v>
      </c>
      <c r="E88" s="30">
        <v>1575.9510359600001</v>
      </c>
    </row>
    <row r="89" spans="2:5">
      <c r="B89" s="46" t="s">
        <v>150</v>
      </c>
      <c r="C89" s="38">
        <f>SUM(C90:C100)</f>
        <v>234833.06798800002</v>
      </c>
      <c r="D89" s="38">
        <f>SUM(D90:D100)</f>
        <v>235920.90835556987</v>
      </c>
      <c r="E89" s="38">
        <f>SUM(E90:E100)</f>
        <v>207168.82287747003</v>
      </c>
    </row>
    <row r="90" spans="2:5">
      <c r="B90" s="19" t="s">
        <v>151</v>
      </c>
      <c r="C90" s="30">
        <v>11656.995863</v>
      </c>
      <c r="D90" s="30">
        <v>10944.924750770002</v>
      </c>
      <c r="E90" s="30">
        <v>7821.4049852200042</v>
      </c>
    </row>
    <row r="91" spans="2:5">
      <c r="B91" s="19" t="s">
        <v>152</v>
      </c>
      <c r="C91" s="30">
        <v>88582.901983000003</v>
      </c>
      <c r="D91" s="30">
        <v>97281.017556329869</v>
      </c>
      <c r="E91" s="30">
        <v>87562.458675740156</v>
      </c>
    </row>
    <row r="92" spans="2:5">
      <c r="B92" s="19" t="s">
        <v>153</v>
      </c>
      <c r="C92" s="30">
        <v>28870.641616000001</v>
      </c>
      <c r="D92" s="30">
        <v>32015.186441890008</v>
      </c>
      <c r="E92" s="30">
        <v>30254.885127289988</v>
      </c>
    </row>
    <row r="93" spans="2:5">
      <c r="B93" s="19" t="s">
        <v>154</v>
      </c>
      <c r="C93" s="30">
        <v>19658.955782000001</v>
      </c>
      <c r="D93" s="30">
        <v>20450.926772100007</v>
      </c>
      <c r="E93" s="30">
        <v>18802.051559549989</v>
      </c>
    </row>
    <row r="94" spans="2:5">
      <c r="B94" s="19" t="s">
        <v>155</v>
      </c>
      <c r="C94" s="30">
        <v>6356.0970159999997</v>
      </c>
      <c r="D94" s="30">
        <v>5915.6984601600006</v>
      </c>
      <c r="E94" s="30">
        <v>5008.585973489995</v>
      </c>
    </row>
    <row r="95" spans="2:5">
      <c r="B95" s="19" t="s">
        <v>156</v>
      </c>
      <c r="C95" s="30">
        <v>10150.073273</v>
      </c>
      <c r="D95" s="30">
        <v>10483.964363469993</v>
      </c>
      <c r="E95" s="30">
        <v>8012.9588269300066</v>
      </c>
    </row>
    <row r="96" spans="2:5">
      <c r="B96" s="19" t="s">
        <v>157</v>
      </c>
      <c r="C96" s="30">
        <v>1439.332525</v>
      </c>
      <c r="D96" s="30">
        <v>1332.3087710999998</v>
      </c>
      <c r="E96" s="30">
        <v>1099.9189284100016</v>
      </c>
    </row>
    <row r="97" spans="2:8">
      <c r="B97" s="19" t="s">
        <v>158</v>
      </c>
      <c r="C97" s="30">
        <v>447.39010300000001</v>
      </c>
      <c r="D97" s="30">
        <v>479.23382237000004</v>
      </c>
      <c r="E97" s="30">
        <v>430.40978954000008</v>
      </c>
    </row>
    <row r="98" spans="2:8">
      <c r="B98" s="19" t="s">
        <v>159</v>
      </c>
      <c r="C98" s="30">
        <v>186.18848800000001</v>
      </c>
      <c r="D98" s="30">
        <v>226.82860500000004</v>
      </c>
      <c r="E98" s="30">
        <v>170.28112659999999</v>
      </c>
    </row>
    <row r="99" spans="2:8">
      <c r="B99" s="19" t="s">
        <v>160</v>
      </c>
      <c r="C99" s="30">
        <v>245.54543699999999</v>
      </c>
      <c r="D99" s="30">
        <v>292.90020199999998</v>
      </c>
      <c r="E99" s="30">
        <v>223.19026795000016</v>
      </c>
    </row>
    <row r="100" spans="2:8">
      <c r="B100" s="19" t="s">
        <v>161</v>
      </c>
      <c r="C100" s="30">
        <v>67238.945902000007</v>
      </c>
      <c r="D100" s="30">
        <v>56497.918610379958</v>
      </c>
      <c r="E100" s="30">
        <v>47782.677616749897</v>
      </c>
    </row>
    <row r="101" spans="2:8">
      <c r="B101" s="46" t="s">
        <v>162</v>
      </c>
      <c r="C101" s="38">
        <f>SUM(C102:C110)</f>
        <v>109365.83334700001</v>
      </c>
      <c r="D101" s="38">
        <f>SUM(D102:D110)</f>
        <v>135745.28987194994</v>
      </c>
      <c r="E101" s="38">
        <f>SUM(E102:E110)</f>
        <v>113131.82133541993</v>
      </c>
    </row>
    <row r="102" spans="2:8" ht="15.75" customHeight="1">
      <c r="B102" s="19" t="s">
        <v>163</v>
      </c>
      <c r="C102" s="30">
        <v>50099.635559000002</v>
      </c>
      <c r="D102" s="30">
        <v>57745.997879149996</v>
      </c>
      <c r="E102" s="30">
        <v>52790.220078109953</v>
      </c>
      <c r="H102" s="61"/>
    </row>
    <row r="103" spans="2:8">
      <c r="B103" s="19" t="s">
        <v>164</v>
      </c>
      <c r="C103" s="30">
        <v>22.642714999999999</v>
      </c>
      <c r="D103" s="30">
        <v>97.830104000000006</v>
      </c>
      <c r="E103" s="30">
        <v>4.31728179</v>
      </c>
    </row>
    <row r="104" spans="2:8">
      <c r="B104" s="19" t="s">
        <v>165</v>
      </c>
      <c r="C104" s="30">
        <v>2458.875438</v>
      </c>
      <c r="D104" s="30">
        <v>1544.48</v>
      </c>
      <c r="E104" s="30">
        <v>1118.7507151300001</v>
      </c>
    </row>
    <row r="105" spans="2:8">
      <c r="B105" s="19" t="s">
        <v>166</v>
      </c>
      <c r="C105" s="30">
        <v>2423.5843580000001</v>
      </c>
      <c r="D105" s="30">
        <v>5154.5200775300045</v>
      </c>
      <c r="E105" s="30">
        <v>2738.5231667299986</v>
      </c>
    </row>
    <row r="106" spans="2:8">
      <c r="B106" s="19" t="s">
        <v>167</v>
      </c>
      <c r="C106" s="30">
        <v>499.61615499999999</v>
      </c>
      <c r="D106" s="30">
        <v>638.71533268999997</v>
      </c>
      <c r="E106" s="30">
        <v>399.17941791000021</v>
      </c>
    </row>
    <row r="107" spans="2:8">
      <c r="B107" s="19" t="s">
        <v>168</v>
      </c>
      <c r="C107" s="30">
        <v>2037.466923</v>
      </c>
      <c r="D107" s="30">
        <v>1783.6621511900005</v>
      </c>
      <c r="E107" s="30">
        <v>710.01262737999912</v>
      </c>
    </row>
    <row r="108" spans="2:8">
      <c r="B108" s="19" t="s">
        <v>169</v>
      </c>
      <c r="C108" s="30">
        <v>50104.827108999998</v>
      </c>
      <c r="D108" s="30">
        <v>65767.672742389957</v>
      </c>
      <c r="E108" s="30">
        <v>52507.374787299967</v>
      </c>
    </row>
    <row r="109" spans="2:8">
      <c r="B109" s="19" t="s">
        <v>170</v>
      </c>
      <c r="C109" s="30">
        <v>80.791075000000006</v>
      </c>
      <c r="D109" s="30">
        <v>64.104573000000002</v>
      </c>
      <c r="E109" s="30">
        <v>49.780154330000016</v>
      </c>
    </row>
    <row r="110" spans="2:8">
      <c r="B110" s="19" t="s">
        <v>171</v>
      </c>
      <c r="C110" s="30">
        <v>1638.3940150000001</v>
      </c>
      <c r="D110" s="30">
        <v>2948.3070120000002</v>
      </c>
      <c r="E110" s="30">
        <v>2813.6631067400003</v>
      </c>
    </row>
    <row r="111" spans="2:8" ht="15" customHeight="1">
      <c r="B111" s="45" t="s">
        <v>172</v>
      </c>
      <c r="C111" s="38">
        <f>C112</f>
        <v>217039.05288500001</v>
      </c>
      <c r="D111" s="38">
        <f>D112</f>
        <v>211415.55288500001</v>
      </c>
      <c r="E111" s="38">
        <f>E112</f>
        <v>192906.41791584998</v>
      </c>
    </row>
    <row r="112" spans="2:8">
      <c r="B112" s="18" t="s">
        <v>173</v>
      </c>
      <c r="C112" s="30">
        <f>C113</f>
        <v>217039.05288500001</v>
      </c>
      <c r="D112" s="30">
        <f>D113</f>
        <v>211415.55288500001</v>
      </c>
      <c r="E112" s="30">
        <f>(E113)</f>
        <v>192906.41791584998</v>
      </c>
    </row>
    <row r="113" spans="2:7">
      <c r="B113" s="19" t="s">
        <v>174</v>
      </c>
      <c r="C113" s="30">
        <v>217039.05288500001</v>
      </c>
      <c r="D113" s="30">
        <v>211415.55288500001</v>
      </c>
      <c r="E113" s="30">
        <v>192906.41791584998</v>
      </c>
    </row>
    <row r="114" spans="2:7">
      <c r="B114" s="23" t="s">
        <v>27</v>
      </c>
      <c r="C114" s="20">
        <f t="shared" ref="C114:E116" si="1">C115</f>
        <v>109284.59931200001</v>
      </c>
      <c r="D114" s="20">
        <f t="shared" si="1"/>
        <v>89208.729231000005</v>
      </c>
      <c r="E114" s="20">
        <f t="shared" si="1"/>
        <v>67316.044083100001</v>
      </c>
    </row>
    <row r="115" spans="2:7">
      <c r="B115" s="47" t="s">
        <v>175</v>
      </c>
      <c r="C115" s="36">
        <f t="shared" si="1"/>
        <v>109284.59931200001</v>
      </c>
      <c r="D115" s="36">
        <f t="shared" si="1"/>
        <v>89208.729231000005</v>
      </c>
      <c r="E115" s="36">
        <f t="shared" si="1"/>
        <v>67316.044083100001</v>
      </c>
    </row>
    <row r="116" spans="2:7">
      <c r="B116" s="18" t="s">
        <v>176</v>
      </c>
      <c r="C116" s="37">
        <f>C117</f>
        <v>109284.59931200001</v>
      </c>
      <c r="D116" s="37">
        <f t="shared" si="1"/>
        <v>89208.729231000005</v>
      </c>
      <c r="E116" s="37">
        <f t="shared" si="1"/>
        <v>67316.044083100001</v>
      </c>
    </row>
    <row r="117" spans="2:7">
      <c r="B117" s="19" t="s">
        <v>177</v>
      </c>
      <c r="C117" s="37">
        <v>109284.59931200001</v>
      </c>
      <c r="D117" s="37">
        <v>89208.729231000005</v>
      </c>
      <c r="E117" s="37">
        <v>67316.044083100001</v>
      </c>
    </row>
    <row r="118" spans="2:7">
      <c r="B118" s="35" t="s">
        <v>32</v>
      </c>
      <c r="C118" s="31">
        <f>C13+C114</f>
        <v>1155565.3106500001</v>
      </c>
      <c r="D118" s="31">
        <f>D13+D114</f>
        <v>1274896.9204613199</v>
      </c>
      <c r="E118" s="31">
        <f>E13+E114</f>
        <v>1084189.7627284902</v>
      </c>
    </row>
    <row r="119" spans="2:7">
      <c r="B119" s="15" t="s">
        <v>13</v>
      </c>
      <c r="C119" s="16"/>
      <c r="D119" s="16"/>
      <c r="E119" s="16"/>
      <c r="G119" s="11"/>
    </row>
    <row r="120" spans="2:7" ht="26.25" customHeight="1">
      <c r="B120" s="127" t="s">
        <v>1079</v>
      </c>
      <c r="C120" s="127"/>
      <c r="D120" s="127"/>
      <c r="E120" s="127"/>
    </row>
    <row r="121" spans="2:7" ht="26.25" customHeight="1">
      <c r="B121" s="127" t="s">
        <v>1044</v>
      </c>
      <c r="C121" s="127"/>
      <c r="D121" s="127"/>
      <c r="E121" s="127"/>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10"/>
  <sheetViews>
    <sheetView showGridLines="0" zoomScaleNormal="100" workbookViewId="0">
      <selection activeCell="J74" sqref="J74"/>
    </sheetView>
  </sheetViews>
  <sheetFormatPr baseColWidth="10" defaultColWidth="11.44140625" defaultRowHeight="14.4"/>
  <cols>
    <col min="1" max="1" width="17.109375" customWidth="1"/>
    <col min="2" max="2" width="91.44140625" customWidth="1"/>
    <col min="3" max="4" width="17.88671875" customWidth="1"/>
    <col min="5" max="5" width="16.5546875" customWidth="1"/>
    <col min="7" max="7" width="11.88671875" bestFit="1" customWidth="1"/>
    <col min="8" max="8" width="18.33203125" bestFit="1" customWidth="1"/>
    <col min="9" max="9" width="13.109375" bestFit="1" customWidth="1"/>
  </cols>
  <sheetData>
    <row r="1" spans="1:9" ht="28.5" customHeight="1">
      <c r="A1" s="119" t="s">
        <v>0</v>
      </c>
      <c r="B1" s="119"/>
      <c r="C1" s="119"/>
      <c r="D1" s="119"/>
      <c r="E1" s="119"/>
      <c r="F1" s="119"/>
    </row>
    <row r="2" spans="1:9" ht="21" customHeight="1">
      <c r="A2" s="120" t="s">
        <v>1</v>
      </c>
      <c r="B2" s="120"/>
      <c r="C2" s="120"/>
      <c r="D2" s="120"/>
      <c r="E2" s="120"/>
      <c r="F2" s="120"/>
    </row>
    <row r="3" spans="1:9" ht="15" customHeight="1">
      <c r="A3" s="131" t="s">
        <v>2</v>
      </c>
      <c r="B3" s="131"/>
      <c r="C3" s="131"/>
      <c r="D3" s="131"/>
      <c r="E3" s="131"/>
      <c r="F3" s="131"/>
    </row>
    <row r="5" spans="1:9" ht="18.75" customHeight="1">
      <c r="A5" s="133" t="s">
        <v>14</v>
      </c>
      <c r="B5" s="133"/>
      <c r="C5" s="133"/>
      <c r="D5" s="133"/>
      <c r="E5" s="133"/>
      <c r="F5" s="133"/>
      <c r="G5" s="133"/>
    </row>
    <row r="6" spans="1:9" ht="18">
      <c r="A6" s="132" t="s">
        <v>178</v>
      </c>
      <c r="B6" s="132"/>
      <c r="C6" s="132"/>
      <c r="D6" s="132"/>
      <c r="E6" s="132"/>
      <c r="F6" s="132"/>
    </row>
    <row r="7" spans="1:9" ht="18">
      <c r="A7" s="135" t="s">
        <v>1075</v>
      </c>
      <c r="B7" s="135"/>
      <c r="C7" s="135"/>
      <c r="D7" s="135"/>
      <c r="E7" s="135"/>
      <c r="F7" s="135"/>
      <c r="I7" s="12"/>
    </row>
    <row r="8" spans="1:9" ht="15.6">
      <c r="A8" s="129" t="s">
        <v>3</v>
      </c>
      <c r="B8" s="129"/>
      <c r="C8" s="129"/>
      <c r="D8" s="129"/>
      <c r="E8" s="129"/>
      <c r="F8" s="129"/>
    </row>
    <row r="11" spans="1:9" ht="15" customHeight="1">
      <c r="B11" s="128" t="s">
        <v>4</v>
      </c>
      <c r="C11" s="54" t="s">
        <v>5</v>
      </c>
      <c r="D11" s="54" t="s">
        <v>1035</v>
      </c>
      <c r="E11" s="130" t="s">
        <v>6</v>
      </c>
    </row>
    <row r="12" spans="1:9" ht="15.75" customHeight="1">
      <c r="B12" s="128"/>
      <c r="C12" s="58" t="s">
        <v>7</v>
      </c>
      <c r="D12" s="54" t="s">
        <v>1061</v>
      </c>
      <c r="E12" s="130"/>
    </row>
    <row r="13" spans="1:9">
      <c r="B13" s="23" t="s">
        <v>8</v>
      </c>
      <c r="C13" s="20">
        <f>C14+C20+C30+C40+C49+C57+C67+C72</f>
        <v>1046280.7113380001</v>
      </c>
      <c r="D13" s="20">
        <f>D14+D20+D30+D40+D49+D57+D67+D72</f>
        <v>1185688.1912303201</v>
      </c>
      <c r="E13" s="20">
        <f>E14+E20+E30+E40+E49+E57+E67+E72</f>
        <v>1016873.7186453912</v>
      </c>
    </row>
    <row r="14" spans="1:9">
      <c r="B14" s="39" t="s">
        <v>179</v>
      </c>
      <c r="C14" s="36">
        <f>SUM(C15:C19)</f>
        <v>259305.990647</v>
      </c>
      <c r="D14" s="36">
        <f>SUM(D15:D19)</f>
        <v>275767.19602051005</v>
      </c>
      <c r="E14" s="36">
        <f>SUM(E15:E19)</f>
        <v>250361.15785589066</v>
      </c>
    </row>
    <row r="15" spans="1:9">
      <c r="B15" s="40" t="s">
        <v>180</v>
      </c>
      <c r="C15" s="37">
        <v>217177.360323</v>
      </c>
      <c r="D15" s="37">
        <v>226651.72407788006</v>
      </c>
      <c r="E15" s="37">
        <v>207404.50900287062</v>
      </c>
    </row>
    <row r="16" spans="1:9">
      <c r="B16" s="40" t="s">
        <v>181</v>
      </c>
      <c r="C16" s="37">
        <v>13420.052756999999</v>
      </c>
      <c r="D16" s="37">
        <v>17736.624439939998</v>
      </c>
      <c r="E16" s="37">
        <v>14397.858894679972</v>
      </c>
    </row>
    <row r="17" spans="2:5">
      <c r="B17" s="40" t="s">
        <v>182</v>
      </c>
      <c r="C17" s="37">
        <v>1339.325456</v>
      </c>
      <c r="D17" s="37">
        <v>987.78540663000001</v>
      </c>
      <c r="E17" s="30">
        <v>911.6697201199994</v>
      </c>
    </row>
    <row r="18" spans="2:5">
      <c r="B18" s="40" t="s">
        <v>183</v>
      </c>
      <c r="C18" s="37">
        <v>540.84837200000004</v>
      </c>
      <c r="D18" s="37">
        <v>582.30455568999992</v>
      </c>
      <c r="E18" s="30">
        <v>555.71492807000016</v>
      </c>
    </row>
    <row r="19" spans="2:5">
      <c r="B19" s="40" t="s">
        <v>184</v>
      </c>
      <c r="C19" s="37">
        <v>26828.403739000001</v>
      </c>
      <c r="D19" s="37">
        <v>29808.757540369974</v>
      </c>
      <c r="E19" s="37">
        <v>27091.405310150098</v>
      </c>
    </row>
    <row r="20" spans="2:5">
      <c r="B20" s="39" t="s">
        <v>185</v>
      </c>
      <c r="C20" s="36">
        <f>SUM(C21:C29)</f>
        <v>82473.344318999996</v>
      </c>
      <c r="D20" s="36">
        <f>SUM(D21:D29)</f>
        <v>82424.613994990024</v>
      </c>
      <c r="E20" s="36">
        <f t="shared" ref="E20" si="0">SUM(E21:E29)</f>
        <v>62553.849508000087</v>
      </c>
    </row>
    <row r="21" spans="2:5">
      <c r="B21" s="40" t="s">
        <v>186</v>
      </c>
      <c r="C21" s="37">
        <v>9021.250978</v>
      </c>
      <c r="D21" s="37">
        <v>7871.0965663000006</v>
      </c>
      <c r="E21" s="37">
        <v>7060.6022035000087</v>
      </c>
    </row>
    <row r="22" spans="2:5">
      <c r="B22" s="40" t="s">
        <v>187</v>
      </c>
      <c r="C22" s="37">
        <v>6513.2894470000001</v>
      </c>
      <c r="D22" s="37">
        <v>7138.1510788799987</v>
      </c>
      <c r="E22" s="30">
        <v>5087.1590684899948</v>
      </c>
    </row>
    <row r="23" spans="2:5">
      <c r="B23" s="40" t="s">
        <v>188</v>
      </c>
      <c r="C23" s="37">
        <v>4621.2867649999998</v>
      </c>
      <c r="D23" s="37">
        <v>4110.6462744300006</v>
      </c>
      <c r="E23" s="30">
        <v>2718.1786699500012</v>
      </c>
    </row>
    <row r="24" spans="2:5">
      <c r="B24" s="40" t="s">
        <v>189</v>
      </c>
      <c r="C24" s="37">
        <v>1563.755152</v>
      </c>
      <c r="D24" s="37">
        <v>1025.5010285100004</v>
      </c>
      <c r="E24" s="30">
        <v>471.32619739999996</v>
      </c>
    </row>
    <row r="25" spans="2:5">
      <c r="B25" s="40" t="s">
        <v>190</v>
      </c>
      <c r="C25" s="37">
        <v>6788.6894350000002</v>
      </c>
      <c r="D25" s="37">
        <v>7720.7119862399968</v>
      </c>
      <c r="E25" s="30">
        <v>5209.5174420599997</v>
      </c>
    </row>
    <row r="26" spans="2:5">
      <c r="B26" s="40" t="s">
        <v>191</v>
      </c>
      <c r="C26" s="37">
        <v>4821.0745829999996</v>
      </c>
      <c r="D26" s="37">
        <v>4908.2684395400038</v>
      </c>
      <c r="E26" s="30">
        <v>4322.6495222000003</v>
      </c>
    </row>
    <row r="27" spans="2:5">
      <c r="B27" s="40" t="s">
        <v>192</v>
      </c>
      <c r="C27" s="37">
        <v>4686.5330860000004</v>
      </c>
      <c r="D27" s="37">
        <v>4378.1001666700013</v>
      </c>
      <c r="E27" s="30">
        <v>2567.7733814199992</v>
      </c>
    </row>
    <row r="28" spans="2:5">
      <c r="B28" s="40" t="s">
        <v>193</v>
      </c>
      <c r="C28" s="37">
        <v>16547.949347999998</v>
      </c>
      <c r="D28" s="37">
        <v>18386.950492610013</v>
      </c>
      <c r="E28" s="30">
        <v>11501.654634550014</v>
      </c>
    </row>
    <row r="29" spans="2:5">
      <c r="B29" s="40" t="s">
        <v>194</v>
      </c>
      <c r="C29" s="37">
        <v>27909.515524999999</v>
      </c>
      <c r="D29" s="37">
        <v>26885.187961810003</v>
      </c>
      <c r="E29" s="37">
        <v>23614.988388430069</v>
      </c>
    </row>
    <row r="30" spans="2:5">
      <c r="B30" s="39" t="s">
        <v>195</v>
      </c>
      <c r="C30" s="36">
        <f>SUM(C31:C39)</f>
        <v>42667.774623999998</v>
      </c>
      <c r="D30" s="36">
        <f>SUM(D31:D39)</f>
        <v>52539.715967060001</v>
      </c>
      <c r="E30" s="36">
        <f t="shared" ref="E30" si="1">SUM(E31:E39)</f>
        <v>33698.993283580006</v>
      </c>
    </row>
    <row r="31" spans="2:5">
      <c r="B31" s="40" t="s">
        <v>196</v>
      </c>
      <c r="C31" s="37">
        <v>7536.5605400000004</v>
      </c>
      <c r="D31" s="37">
        <v>11354.110738830001</v>
      </c>
      <c r="E31" s="37">
        <v>5949.4490846900007</v>
      </c>
    </row>
    <row r="32" spans="2:5">
      <c r="B32" s="40" t="s">
        <v>197</v>
      </c>
      <c r="C32" s="37">
        <v>2214.2146980000002</v>
      </c>
      <c r="D32" s="37">
        <v>2546.0038313800005</v>
      </c>
      <c r="E32" s="30">
        <v>1052.0809052499997</v>
      </c>
    </row>
    <row r="33" spans="2:5">
      <c r="B33" s="40" t="s">
        <v>198</v>
      </c>
      <c r="C33" s="37">
        <v>5253.9667229999995</v>
      </c>
      <c r="D33" s="37">
        <v>4821.5950245500035</v>
      </c>
      <c r="E33" s="30">
        <v>3880.9365679799962</v>
      </c>
    </row>
    <row r="34" spans="2:5">
      <c r="B34" s="40" t="s">
        <v>199</v>
      </c>
      <c r="C34" s="37">
        <v>7546.5879809999997</v>
      </c>
      <c r="D34" s="37">
        <v>11895.147529080003</v>
      </c>
      <c r="E34" s="30">
        <v>9601.2635127999947</v>
      </c>
    </row>
    <row r="35" spans="2:5">
      <c r="B35" s="40" t="s">
        <v>200</v>
      </c>
      <c r="C35" s="37">
        <v>922.16444000000001</v>
      </c>
      <c r="D35" s="37">
        <v>1007.9511277499998</v>
      </c>
      <c r="E35" s="30">
        <v>509.55785738000031</v>
      </c>
    </row>
    <row r="36" spans="2:5">
      <c r="B36" s="40" t="s">
        <v>201</v>
      </c>
      <c r="C36" s="37">
        <v>604.58904099999995</v>
      </c>
      <c r="D36" s="37">
        <v>1287.9425234000014</v>
      </c>
      <c r="E36" s="30">
        <v>537.92690704999927</v>
      </c>
    </row>
    <row r="37" spans="2:5">
      <c r="B37" s="40" t="s">
        <v>202</v>
      </c>
      <c r="C37" s="37">
        <v>7163.9579830000002</v>
      </c>
      <c r="D37" s="37">
        <v>9375.9726903200044</v>
      </c>
      <c r="E37" s="37">
        <v>7081.9513730200115</v>
      </c>
    </row>
    <row r="38" spans="2:5">
      <c r="B38" s="40" t="s">
        <v>203</v>
      </c>
      <c r="C38" s="37">
        <v>3796.497018</v>
      </c>
      <c r="D38" s="37">
        <v>143.49863386999968</v>
      </c>
      <c r="E38" s="38">
        <v>0</v>
      </c>
    </row>
    <row r="39" spans="2:5">
      <c r="B39" s="40" t="s">
        <v>204</v>
      </c>
      <c r="C39" s="37">
        <v>7629.2362000000003</v>
      </c>
      <c r="D39" s="37">
        <v>10107.493867879997</v>
      </c>
      <c r="E39" s="30">
        <v>5085.8270754100022</v>
      </c>
    </row>
    <row r="40" spans="2:5">
      <c r="B40" s="39" t="s">
        <v>205</v>
      </c>
      <c r="C40" s="36">
        <f>SUM(C41:C48)</f>
        <v>335643.46927599999</v>
      </c>
      <c r="D40" s="36">
        <f>SUM(D41:D48)</f>
        <v>428878.81710982998</v>
      </c>
      <c r="E40" s="36">
        <f>SUM(E41:E48)</f>
        <v>398278.77078130026</v>
      </c>
    </row>
    <row r="41" spans="2:5">
      <c r="B41" s="40" t="s">
        <v>206</v>
      </c>
      <c r="C41" s="37">
        <v>109097.14767200001</v>
      </c>
      <c r="D41" s="37">
        <v>117328.58876452</v>
      </c>
      <c r="E41" s="30">
        <v>104488.04539606014</v>
      </c>
    </row>
    <row r="42" spans="2:5">
      <c r="B42" s="40" t="s">
        <v>207</v>
      </c>
      <c r="C42" s="37">
        <v>118033.40033600001</v>
      </c>
      <c r="D42" s="37">
        <v>118309.28406678002</v>
      </c>
      <c r="E42" s="30">
        <v>114072.87268232006</v>
      </c>
    </row>
    <row r="43" spans="2:5">
      <c r="B43" s="40" t="s">
        <v>208</v>
      </c>
      <c r="C43" s="37">
        <v>14314.026909</v>
      </c>
      <c r="D43" s="37">
        <v>14694.14896312</v>
      </c>
      <c r="E43" s="30">
        <v>14630.316393669998</v>
      </c>
    </row>
    <row r="44" spans="2:5">
      <c r="B44" s="40" t="s">
        <v>209</v>
      </c>
      <c r="C44" s="37">
        <v>53770.024184000002</v>
      </c>
      <c r="D44" s="37">
        <v>84384.992079560005</v>
      </c>
      <c r="E44" s="30">
        <v>81617.300296300047</v>
      </c>
    </row>
    <row r="45" spans="2:5">
      <c r="B45" s="40" t="s">
        <v>210</v>
      </c>
      <c r="C45" s="37">
        <v>25211.809301000001</v>
      </c>
      <c r="D45" s="37">
        <v>28118.285124000002</v>
      </c>
      <c r="E45" s="30">
        <v>24353.613150839989</v>
      </c>
    </row>
    <row r="46" spans="2:5">
      <c r="B46" s="40" t="s">
        <v>211</v>
      </c>
      <c r="C46" s="38">
        <v>0</v>
      </c>
      <c r="D46" s="30">
        <v>45228.954756970001</v>
      </c>
      <c r="E46" s="30">
        <v>39679.218419849996</v>
      </c>
    </row>
    <row r="47" spans="2:5">
      <c r="B47" s="40" t="s">
        <v>212</v>
      </c>
      <c r="C47" s="30">
        <v>777.41101400000002</v>
      </c>
      <c r="D47" s="30">
        <v>772.30865160999997</v>
      </c>
      <c r="E47" s="30">
        <v>664.14523198000029</v>
      </c>
    </row>
    <row r="48" spans="2:5">
      <c r="B48" s="40" t="s">
        <v>213</v>
      </c>
      <c r="C48" s="37">
        <v>14439.64986</v>
      </c>
      <c r="D48" s="37">
        <v>20042.254703270006</v>
      </c>
      <c r="E48" s="30">
        <v>18773.259210280001</v>
      </c>
    </row>
    <row r="49" spans="2:5">
      <c r="B49" s="39" t="s">
        <v>214</v>
      </c>
      <c r="C49" s="36">
        <f>SUM(C50:C56)</f>
        <v>42703.145658999994</v>
      </c>
      <c r="D49" s="36">
        <f>SUM(D50:D56)</f>
        <v>57569.726561210002</v>
      </c>
      <c r="E49" s="38">
        <f>SUM(E50:E56)</f>
        <v>41078.36848823</v>
      </c>
    </row>
    <row r="50" spans="2:5">
      <c r="B50" s="40" t="s">
        <v>215</v>
      </c>
      <c r="C50" s="37">
        <v>539.88325999999995</v>
      </c>
      <c r="D50" s="37">
        <v>1104.6372461599999</v>
      </c>
      <c r="E50" s="30">
        <v>881.59320637999997</v>
      </c>
    </row>
    <row r="51" spans="2:5">
      <c r="B51" s="40" t="s">
        <v>216</v>
      </c>
      <c r="C51" s="37">
        <v>10554.328154999999</v>
      </c>
      <c r="D51" s="37">
        <v>13262.806870120001</v>
      </c>
      <c r="E51" s="30">
        <v>8902.2832023899991</v>
      </c>
    </row>
    <row r="52" spans="2:5">
      <c r="B52" s="40" t="s">
        <v>217</v>
      </c>
      <c r="C52" s="37">
        <v>8576.1003500000006</v>
      </c>
      <c r="D52" s="37">
        <v>10653.52117457</v>
      </c>
      <c r="E52" s="30">
        <v>10418.823984140001</v>
      </c>
    </row>
    <row r="53" spans="2:5">
      <c r="B53" s="40" t="s">
        <v>218</v>
      </c>
      <c r="C53" s="37">
        <v>23009.383893999999</v>
      </c>
      <c r="D53" s="37">
        <v>29678.531856760001</v>
      </c>
      <c r="E53" s="30">
        <v>18060.197681720001</v>
      </c>
    </row>
    <row r="54" spans="2:5">
      <c r="B54" s="40" t="s">
        <v>1036</v>
      </c>
      <c r="C54" s="37">
        <v>0</v>
      </c>
      <c r="D54" s="37">
        <v>2500</v>
      </c>
      <c r="E54" s="30">
        <v>2500</v>
      </c>
    </row>
    <row r="55" spans="2:5">
      <c r="B55" s="40" t="s">
        <v>1062</v>
      </c>
      <c r="C55" s="37">
        <v>0</v>
      </c>
      <c r="D55" s="37">
        <v>361.88441359999996</v>
      </c>
      <c r="E55" s="30">
        <v>307.1304136</v>
      </c>
    </row>
    <row r="56" spans="2:5">
      <c r="B56" s="40" t="s">
        <v>219</v>
      </c>
      <c r="C56" s="37">
        <v>23.45</v>
      </c>
      <c r="D56" s="37">
        <v>8.3450000000000006</v>
      </c>
      <c r="E56" s="30">
        <v>8.34</v>
      </c>
    </row>
    <row r="57" spans="2:5">
      <c r="B57" s="39" t="s">
        <v>220</v>
      </c>
      <c r="C57" s="36">
        <f>SUM(C58:C66)</f>
        <v>28001.130613000001</v>
      </c>
      <c r="D57" s="36">
        <f>SUM(D58:D66)</f>
        <v>33373.679082200004</v>
      </c>
      <c r="E57" s="36">
        <f>SUM(E58:E66)</f>
        <v>18937.105785469997</v>
      </c>
    </row>
    <row r="58" spans="2:5">
      <c r="B58" s="40" t="s">
        <v>221</v>
      </c>
      <c r="C58" s="37">
        <v>14846.633959000001</v>
      </c>
      <c r="D58" s="37">
        <v>14472.68137787</v>
      </c>
      <c r="E58" s="30">
        <v>9084.5763805199949</v>
      </c>
    </row>
    <row r="59" spans="2:5">
      <c r="B59" s="40" t="s">
        <v>222</v>
      </c>
      <c r="C59" s="37">
        <v>1313.3212719999999</v>
      </c>
      <c r="D59" s="37">
        <v>813.21747446000018</v>
      </c>
      <c r="E59" s="30">
        <v>341.2888518200001</v>
      </c>
    </row>
    <row r="60" spans="2:5">
      <c r="B60" s="40" t="s">
        <v>223</v>
      </c>
      <c r="C60" s="37">
        <v>640.36814200000003</v>
      </c>
      <c r="D60" s="37">
        <v>1351.44621781</v>
      </c>
      <c r="E60" s="30">
        <v>999.47296539999957</v>
      </c>
    </row>
    <row r="61" spans="2:5">
      <c r="B61" s="40" t="s">
        <v>224</v>
      </c>
      <c r="C61" s="37">
        <v>4444.9931930000002</v>
      </c>
      <c r="D61" s="37">
        <v>5646.5132967100008</v>
      </c>
      <c r="E61" s="30">
        <v>2386.8613099900008</v>
      </c>
    </row>
    <row r="62" spans="2:5">
      <c r="B62" s="40" t="s">
        <v>225</v>
      </c>
      <c r="C62" s="37">
        <v>2266.8475440000002</v>
      </c>
      <c r="D62" s="37">
        <v>3073.045261419999</v>
      </c>
      <c r="E62" s="30">
        <v>1049.1183965500013</v>
      </c>
    </row>
    <row r="63" spans="2:5">
      <c r="B63" s="40" t="s">
        <v>226</v>
      </c>
      <c r="C63" s="37">
        <v>341.15006799999998</v>
      </c>
      <c r="D63" s="37">
        <v>656.89299123000001</v>
      </c>
      <c r="E63" s="30">
        <v>452.65114572999977</v>
      </c>
    </row>
    <row r="64" spans="2:5">
      <c r="B64" s="40" t="s">
        <v>227</v>
      </c>
      <c r="C64" s="37">
        <v>243.72336999999999</v>
      </c>
      <c r="D64" s="37">
        <v>1255.6733211099997</v>
      </c>
      <c r="E64" s="30">
        <v>739.27407505999997</v>
      </c>
    </row>
    <row r="65" spans="2:5">
      <c r="B65" s="40" t="s">
        <v>228</v>
      </c>
      <c r="C65" s="37">
        <v>1335.0959889999999</v>
      </c>
      <c r="D65" s="37">
        <v>679.24614359999987</v>
      </c>
      <c r="E65" s="30">
        <v>212.51556692999995</v>
      </c>
    </row>
    <row r="66" spans="2:5">
      <c r="B66" s="40" t="s">
        <v>229</v>
      </c>
      <c r="C66" s="37">
        <v>2568.9970760000001</v>
      </c>
      <c r="D66" s="37">
        <v>5424.9629979900001</v>
      </c>
      <c r="E66" s="30">
        <v>3671.3470934699999</v>
      </c>
    </row>
    <row r="67" spans="2:5">
      <c r="B67" s="39" t="s">
        <v>230</v>
      </c>
      <c r="C67" s="36">
        <f>SUM(C68:C71)</f>
        <v>62380.072744999998</v>
      </c>
      <c r="D67" s="36">
        <f>SUM(D68:D71)</f>
        <v>66842.879039519947</v>
      </c>
      <c r="E67" s="38">
        <f>SUM(E68:E71)</f>
        <v>42183.044457070042</v>
      </c>
    </row>
    <row r="68" spans="2:5">
      <c r="B68" s="40" t="s">
        <v>231</v>
      </c>
      <c r="C68" s="37">
        <v>35352.916226000001</v>
      </c>
      <c r="D68" s="37">
        <v>32089.943846049955</v>
      </c>
      <c r="E68" s="30">
        <v>20679.060448970031</v>
      </c>
    </row>
    <row r="69" spans="2:5">
      <c r="B69" s="40" t="s">
        <v>232</v>
      </c>
      <c r="C69" s="37">
        <v>25580.872243999998</v>
      </c>
      <c r="D69" s="37">
        <v>34343.208873519987</v>
      </c>
      <c r="E69" s="30">
        <v>21503.984008100011</v>
      </c>
    </row>
    <row r="70" spans="2:5">
      <c r="B70" s="40" t="s">
        <v>1038</v>
      </c>
      <c r="C70" s="37"/>
      <c r="D70" s="37">
        <v>8.6499999999999994E-2</v>
      </c>
      <c r="E70" s="30">
        <v>0</v>
      </c>
    </row>
    <row r="71" spans="2:5">
      <c r="B71" s="40" t="s">
        <v>233</v>
      </c>
      <c r="C71" s="37">
        <v>1446.284275</v>
      </c>
      <c r="D71" s="37">
        <v>409.63981995000023</v>
      </c>
      <c r="E71" s="30">
        <v>0</v>
      </c>
    </row>
    <row r="72" spans="2:5">
      <c r="B72" s="39" t="s">
        <v>234</v>
      </c>
      <c r="C72" s="36">
        <f>SUM(C73:C75)</f>
        <v>193105.78345500003</v>
      </c>
      <c r="D72" s="36">
        <f>SUM(D73:D75)</f>
        <v>188291.563455</v>
      </c>
      <c r="E72" s="36">
        <f>SUM(E73:E75)</f>
        <v>169782.42848585002</v>
      </c>
    </row>
    <row r="73" spans="2:5">
      <c r="B73" s="40" t="s">
        <v>235</v>
      </c>
      <c r="C73" s="37">
        <v>79907.001109999997</v>
      </c>
      <c r="D73" s="37">
        <v>75060.181110000005</v>
      </c>
      <c r="E73" s="37">
        <v>71575.694762020008</v>
      </c>
    </row>
    <row r="74" spans="2:5">
      <c r="B74" s="40" t="s">
        <v>236</v>
      </c>
      <c r="C74" s="37">
        <v>111940.449884</v>
      </c>
      <c r="D74" s="37">
        <v>111928.04988399999</v>
      </c>
      <c r="E74" s="37">
        <v>97170.426153960012</v>
      </c>
    </row>
    <row r="75" spans="2:5">
      <c r="B75" s="40" t="s">
        <v>237</v>
      </c>
      <c r="C75" s="37">
        <v>1258.332461</v>
      </c>
      <c r="D75" s="37">
        <v>1303.332461</v>
      </c>
      <c r="E75" s="37">
        <v>1036.3075698700002</v>
      </c>
    </row>
    <row r="76" spans="2:5">
      <c r="B76" s="23" t="s">
        <v>27</v>
      </c>
      <c r="C76" s="20">
        <f>C77+C79+C81+C83</f>
        <v>109284.59931199999</v>
      </c>
      <c r="D76" s="20">
        <f>D77+D79+D81+D83</f>
        <v>89208.729231000005</v>
      </c>
      <c r="E76" s="20">
        <f>E77+E79+E81+E83</f>
        <v>67316.044083100016</v>
      </c>
    </row>
    <row r="77" spans="2:5">
      <c r="B77" s="39" t="s">
        <v>238</v>
      </c>
      <c r="C77" s="36">
        <f>C78</f>
        <v>6051.954592</v>
      </c>
      <c r="D77" s="36">
        <f>D78</f>
        <v>5903.2844089999999</v>
      </c>
      <c r="E77" s="38">
        <f>E78</f>
        <v>5474.0977392100021</v>
      </c>
    </row>
    <row r="78" spans="2:5">
      <c r="B78" s="40" t="s">
        <v>239</v>
      </c>
      <c r="C78" s="37">
        <v>6051.954592</v>
      </c>
      <c r="D78" s="37">
        <v>5903.2844089999999</v>
      </c>
      <c r="E78" s="30">
        <v>5474.0977392100021</v>
      </c>
    </row>
    <row r="79" spans="2:5">
      <c r="B79" s="39" t="s">
        <v>240</v>
      </c>
      <c r="C79" s="36">
        <f>C80</f>
        <v>103232.64472</v>
      </c>
      <c r="D79" s="36">
        <f>D80</f>
        <v>77430.158928000004</v>
      </c>
      <c r="E79" s="36">
        <f>E80</f>
        <v>55966.660453430013</v>
      </c>
    </row>
    <row r="80" spans="2:5">
      <c r="B80" s="40" t="s">
        <v>241</v>
      </c>
      <c r="C80" s="37">
        <v>103232.64472</v>
      </c>
      <c r="D80" s="37">
        <v>77430.158928000004</v>
      </c>
      <c r="E80" s="37">
        <v>55966.660453430013</v>
      </c>
    </row>
    <row r="81" spans="2:8">
      <c r="B81" s="39" t="s">
        <v>242</v>
      </c>
      <c r="C81" s="30">
        <f>C82</f>
        <v>0</v>
      </c>
      <c r="D81" s="38">
        <f>D82</f>
        <v>802.23873500000002</v>
      </c>
      <c r="E81" s="36">
        <f>E82</f>
        <v>802.23873289999995</v>
      </c>
    </row>
    <row r="82" spans="2:8">
      <c r="B82" s="40" t="s">
        <v>243</v>
      </c>
      <c r="C82" s="38">
        <v>0</v>
      </c>
      <c r="D82" s="30">
        <v>802.23873500000002</v>
      </c>
      <c r="E82" s="37">
        <v>802.23873289999995</v>
      </c>
    </row>
    <row r="83" spans="2:8">
      <c r="B83" s="39" t="s">
        <v>244</v>
      </c>
      <c r="C83" s="30">
        <f>C84</f>
        <v>0</v>
      </c>
      <c r="D83" s="38">
        <f>D84</f>
        <v>5073.0471589999997</v>
      </c>
      <c r="E83" s="36">
        <f>E84</f>
        <v>5073.0471575600013</v>
      </c>
    </row>
    <row r="84" spans="2:8">
      <c r="B84" s="40" t="s">
        <v>245</v>
      </c>
      <c r="C84" s="38">
        <v>0</v>
      </c>
      <c r="D84" s="30">
        <v>5073.0471589999997</v>
      </c>
      <c r="E84" s="37">
        <v>5073.0471575600013</v>
      </c>
    </row>
    <row r="85" spans="2:8">
      <c r="B85" s="35" t="s">
        <v>32</v>
      </c>
      <c r="C85" s="31">
        <f>C13+C76</f>
        <v>1155565.3106500001</v>
      </c>
      <c r="D85" s="31">
        <f>D13+D76</f>
        <v>1274896.9204613201</v>
      </c>
      <c r="E85" s="31">
        <f>E13+E76</f>
        <v>1084189.7627284911</v>
      </c>
    </row>
    <row r="86" spans="2:8">
      <c r="B86" s="15" t="s">
        <v>13</v>
      </c>
      <c r="C86" s="15"/>
      <c r="D86" s="15"/>
      <c r="E86" s="15"/>
    </row>
    <row r="87" spans="2:8" ht="21.75" customHeight="1">
      <c r="B87" s="127" t="s">
        <v>1079</v>
      </c>
      <c r="C87" s="127"/>
      <c r="D87" s="127"/>
      <c r="E87" s="127"/>
    </row>
    <row r="88" spans="2:8" ht="21.75" customHeight="1">
      <c r="B88" s="127" t="s">
        <v>1044</v>
      </c>
      <c r="C88" s="127"/>
      <c r="D88" s="127"/>
      <c r="E88" s="127"/>
    </row>
    <row r="89" spans="2:8" ht="15" customHeight="1">
      <c r="B89" s="15" t="s">
        <v>33</v>
      </c>
      <c r="C89" s="15"/>
      <c r="D89" s="15"/>
      <c r="E89" s="15"/>
    </row>
    <row r="90" spans="2:8" ht="12.75" customHeight="1">
      <c r="C90" s="10"/>
      <c r="D90" s="10"/>
      <c r="E90" s="10"/>
      <c r="H90" s="73"/>
    </row>
    <row r="91" spans="2:8" ht="23.25" customHeight="1">
      <c r="B91" s="9"/>
      <c r="C91" s="10"/>
      <c r="D91" s="10"/>
      <c r="E91" s="10"/>
      <c r="H91" s="12"/>
    </row>
    <row r="92" spans="2:8">
      <c r="B92" s="9"/>
      <c r="C92" s="10"/>
      <c r="D92" s="10"/>
      <c r="E92" s="10"/>
    </row>
    <row r="93" spans="2:8">
      <c r="B93" s="9"/>
      <c r="C93" s="10"/>
      <c r="D93" s="10"/>
      <c r="E93" s="10"/>
    </row>
    <row r="94" spans="2:8">
      <c r="B94" s="9"/>
      <c r="C94" s="10"/>
      <c r="D94" s="10"/>
      <c r="E94" s="10"/>
    </row>
    <row r="95" spans="2:8">
      <c r="B95" s="9"/>
      <c r="C95" s="10"/>
      <c r="D95" s="10"/>
      <c r="E95" s="10"/>
    </row>
    <row r="96" spans="2:8">
      <c r="B96" s="9"/>
      <c r="C96" s="10"/>
      <c r="D96" s="10"/>
      <c r="E96" s="10"/>
    </row>
    <row r="97" spans="2:5">
      <c r="B97" s="9"/>
      <c r="C97" s="10"/>
      <c r="D97" s="10"/>
      <c r="E97" s="10"/>
    </row>
    <row r="98" spans="2:5">
      <c r="B98" s="9"/>
      <c r="C98" s="10"/>
      <c r="D98" s="10"/>
      <c r="E98" s="10"/>
    </row>
    <row r="99" spans="2:5">
      <c r="B99" s="9"/>
      <c r="C99" s="10"/>
      <c r="D99" s="10"/>
      <c r="E99" s="10"/>
    </row>
    <row r="100" spans="2:5">
      <c r="C100" s="10"/>
      <c r="D100" s="10"/>
      <c r="E100" s="10"/>
    </row>
    <row r="101" spans="2:5">
      <c r="B101" s="13"/>
      <c r="C101" s="10"/>
      <c r="D101" s="10"/>
      <c r="E101" s="10"/>
    </row>
    <row r="102" spans="2:5">
      <c r="B102" s="14"/>
      <c r="C102" s="10"/>
      <c r="D102" s="10"/>
      <c r="E102" s="10"/>
    </row>
    <row r="103" spans="2:5">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44"/>
      <c r="D108" s="44"/>
      <c r="E108" s="44"/>
    </row>
    <row r="109" spans="2:5">
      <c r="B109" s="44"/>
      <c r="C109" s="44"/>
      <c r="D109" s="44"/>
      <c r="E109" s="44"/>
    </row>
    <row r="110" spans="2:5">
      <c r="B110" s="44"/>
    </row>
  </sheetData>
  <mergeCells count="11">
    <mergeCell ref="B88:E88"/>
    <mergeCell ref="A1:F1"/>
    <mergeCell ref="A2:F2"/>
    <mergeCell ref="A3:F3"/>
    <mergeCell ref="B11:B12"/>
    <mergeCell ref="B87:E87"/>
    <mergeCell ref="E11:E12"/>
    <mergeCell ref="A5:G5"/>
    <mergeCell ref="A6:F6"/>
    <mergeCell ref="A7:F7"/>
    <mergeCell ref="A8:F8"/>
  </mergeCells>
  <pageMargins left="0.7" right="0.7" top="0.75" bottom="0.75" header="0.3" footer="0.3"/>
  <pageSetup orientation="portrait" r:id="rId1"/>
  <ignoredErrors>
    <ignoredError sqref="C20 E30 E20 E79 C72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G1767"/>
  <sheetViews>
    <sheetView showGridLines="0" zoomScale="90" zoomScaleNormal="90" workbookViewId="0">
      <selection activeCell="I1743" sqref="I1743"/>
    </sheetView>
  </sheetViews>
  <sheetFormatPr baseColWidth="10" defaultColWidth="11.44140625" defaultRowHeight="14.4"/>
  <cols>
    <col min="1" max="1" width="17.109375" customWidth="1"/>
    <col min="2" max="2" width="125.88671875" customWidth="1"/>
    <col min="3" max="3" width="23.5546875" customWidth="1"/>
    <col min="4" max="4" width="13" customWidth="1"/>
    <col min="5" max="5" width="19.33203125" customWidth="1"/>
    <col min="7" max="7" width="11.88671875" bestFit="1" customWidth="1"/>
  </cols>
  <sheetData>
    <row r="1" spans="1:7" ht="28.5" customHeight="1">
      <c r="A1" s="119" t="s">
        <v>0</v>
      </c>
      <c r="B1" s="119"/>
      <c r="C1" s="119"/>
      <c r="D1" s="119"/>
      <c r="E1" s="119"/>
      <c r="F1" s="119"/>
    </row>
    <row r="2" spans="1:7" ht="21" customHeight="1">
      <c r="A2" s="120" t="s">
        <v>1</v>
      </c>
      <c r="B2" s="120"/>
      <c r="C2" s="120"/>
      <c r="D2" s="120"/>
      <c r="E2" s="120"/>
      <c r="F2" s="120"/>
    </row>
    <row r="3" spans="1:7" ht="15" customHeight="1">
      <c r="A3" s="131" t="s">
        <v>2</v>
      </c>
      <c r="B3" s="131"/>
      <c r="C3" s="131"/>
      <c r="D3" s="131"/>
      <c r="E3" s="131"/>
      <c r="F3" s="131"/>
    </row>
    <row r="5" spans="1:7" ht="18.75" customHeight="1">
      <c r="A5" s="133" t="s">
        <v>14</v>
      </c>
      <c r="B5" s="133"/>
      <c r="C5" s="133"/>
      <c r="D5" s="133"/>
      <c r="E5" s="133"/>
      <c r="F5" s="133"/>
      <c r="G5" s="133"/>
    </row>
    <row r="6" spans="1:7" ht="18">
      <c r="A6" s="132" t="s">
        <v>255</v>
      </c>
      <c r="B6" s="132"/>
      <c r="C6" s="132"/>
      <c r="D6" s="132"/>
      <c r="E6" s="132"/>
      <c r="F6" s="132"/>
    </row>
    <row r="7" spans="1:7" ht="18">
      <c r="A7" s="135" t="s">
        <v>1075</v>
      </c>
      <c r="B7" s="135"/>
      <c r="C7" s="135"/>
      <c r="D7" s="135"/>
      <c r="E7" s="135"/>
      <c r="F7" s="135"/>
    </row>
    <row r="8" spans="1:7" ht="15.6">
      <c r="A8" s="129" t="s">
        <v>3</v>
      </c>
      <c r="B8" s="129"/>
      <c r="C8" s="129"/>
      <c r="D8" s="129"/>
      <c r="E8" s="129"/>
      <c r="F8" s="129"/>
    </row>
    <row r="11" spans="1:7" ht="15" customHeight="1">
      <c r="B11" s="128" t="s">
        <v>4</v>
      </c>
      <c r="C11" s="54" t="s">
        <v>5</v>
      </c>
      <c r="D11" s="130" t="s">
        <v>1037</v>
      </c>
      <c r="E11" s="130" t="s">
        <v>6</v>
      </c>
    </row>
    <row r="12" spans="1:7" ht="15.75" customHeight="1">
      <c r="B12" s="128"/>
      <c r="C12" s="58" t="s">
        <v>7</v>
      </c>
      <c r="D12" s="130"/>
      <c r="E12" s="130"/>
    </row>
    <row r="13" spans="1:7">
      <c r="B13" s="77" t="s">
        <v>8</v>
      </c>
      <c r="C13" s="80">
        <v>1046280.711338</v>
      </c>
      <c r="D13" s="80">
        <v>1185688.1912303197</v>
      </c>
      <c r="E13" s="80">
        <v>1016873.7186453909</v>
      </c>
    </row>
    <row r="14" spans="1:7">
      <c r="B14" s="78" t="s">
        <v>899</v>
      </c>
      <c r="C14" s="79">
        <v>992551.27882999997</v>
      </c>
      <c r="D14" s="79">
        <v>1117708.2423812011</v>
      </c>
      <c r="E14" s="79">
        <v>970929.39299887733</v>
      </c>
    </row>
    <row r="15" spans="1:7">
      <c r="B15" s="67" t="s">
        <v>256</v>
      </c>
      <c r="C15" s="51">
        <v>29859.085477000001</v>
      </c>
      <c r="D15" s="51">
        <v>36455.779895430023</v>
      </c>
      <c r="E15" s="51">
        <v>20171.057130619978</v>
      </c>
    </row>
    <row r="16" spans="1:7">
      <c r="B16" s="74" t="s">
        <v>257</v>
      </c>
      <c r="C16" s="116">
        <v>22676.040590000001</v>
      </c>
      <c r="D16" s="116">
        <v>32128.301436060014</v>
      </c>
      <c r="E16" s="116">
        <v>19778.839251179972</v>
      </c>
    </row>
    <row r="17" spans="2:5">
      <c r="B17" s="76" t="s">
        <v>258</v>
      </c>
      <c r="C17" s="51">
        <v>22676.040590000001</v>
      </c>
      <c r="D17" s="51">
        <v>32128.301436060014</v>
      </c>
      <c r="E17" s="51">
        <v>19778.839251179972</v>
      </c>
    </row>
    <row r="18" spans="2:5">
      <c r="B18" s="74" t="s">
        <v>259</v>
      </c>
      <c r="C18" s="116">
        <v>403.335759</v>
      </c>
      <c r="D18" s="116">
        <v>635.80860900000005</v>
      </c>
      <c r="E18" s="116">
        <v>131.54451847999997</v>
      </c>
    </row>
    <row r="19" spans="2:5">
      <c r="B19" s="76" t="s">
        <v>258</v>
      </c>
      <c r="C19" s="51">
        <v>403.335759</v>
      </c>
      <c r="D19" s="51">
        <v>635.80860900000005</v>
      </c>
      <c r="E19" s="51">
        <v>131.54451847999997</v>
      </c>
    </row>
    <row r="20" spans="2:5">
      <c r="B20" s="74" t="s">
        <v>260</v>
      </c>
      <c r="C20" s="116">
        <v>6574.266208</v>
      </c>
      <c r="D20" s="116">
        <v>3438.1745660000001</v>
      </c>
      <c r="E20" s="116">
        <v>221.39548890999998</v>
      </c>
    </row>
    <row r="21" spans="2:5">
      <c r="B21" s="76" t="s">
        <v>258</v>
      </c>
      <c r="C21" s="51">
        <v>6574.266208</v>
      </c>
      <c r="D21" s="51">
        <v>3438.1745660000001</v>
      </c>
      <c r="E21" s="51">
        <v>221.39548890999998</v>
      </c>
    </row>
    <row r="22" spans="2:5">
      <c r="B22" s="74" t="s">
        <v>261</v>
      </c>
      <c r="C22" s="116">
        <v>205.44291999999999</v>
      </c>
      <c r="D22" s="116">
        <v>253.49528437000004</v>
      </c>
      <c r="E22" s="116">
        <v>39.277872050000013</v>
      </c>
    </row>
    <row r="23" spans="2:5">
      <c r="B23" s="76" t="s">
        <v>258</v>
      </c>
      <c r="C23" s="51">
        <v>205.44291999999999</v>
      </c>
      <c r="D23" s="51">
        <v>253.49528437000004</v>
      </c>
      <c r="E23" s="51">
        <v>39.277872050000013</v>
      </c>
    </row>
    <row r="24" spans="2:5">
      <c r="B24" s="67" t="s">
        <v>262</v>
      </c>
      <c r="C24" s="51">
        <v>23.720514999999999</v>
      </c>
      <c r="D24" s="51">
        <v>3.5801440000000002</v>
      </c>
      <c r="E24" s="51">
        <v>1.5001439999999999</v>
      </c>
    </row>
    <row r="25" spans="2:5">
      <c r="B25" s="74" t="s">
        <v>257</v>
      </c>
      <c r="C25" s="116">
        <v>23.720514999999999</v>
      </c>
      <c r="D25" s="116">
        <v>3.5801440000000002</v>
      </c>
      <c r="E25" s="116">
        <v>1.5001439999999999</v>
      </c>
    </row>
    <row r="26" spans="2:5">
      <c r="B26" s="76" t="s">
        <v>258</v>
      </c>
      <c r="C26" s="51">
        <v>23.720514999999999</v>
      </c>
      <c r="D26" s="51">
        <v>3.5801440000000002</v>
      </c>
      <c r="E26" s="51">
        <v>1.5001439999999999</v>
      </c>
    </row>
    <row r="27" spans="2:5">
      <c r="B27" s="67" t="s">
        <v>263</v>
      </c>
      <c r="C27" s="51">
        <v>34.713437999999996</v>
      </c>
      <c r="D27" s="51">
        <v>17.528409100000001</v>
      </c>
      <c r="E27" s="51">
        <v>12.46608589</v>
      </c>
    </row>
    <row r="28" spans="2:5">
      <c r="B28" s="74" t="s">
        <v>257</v>
      </c>
      <c r="C28" s="116">
        <v>34.713437999999996</v>
      </c>
      <c r="D28" s="116">
        <v>17.528409100000001</v>
      </c>
      <c r="E28" s="116">
        <v>12.46608589</v>
      </c>
    </row>
    <row r="29" spans="2:5">
      <c r="B29" s="76" t="s">
        <v>258</v>
      </c>
      <c r="C29" s="51">
        <v>34.713437999999996</v>
      </c>
      <c r="D29" s="51">
        <v>17.528409100000001</v>
      </c>
      <c r="E29" s="51">
        <v>12.46608589</v>
      </c>
    </row>
    <row r="30" spans="2:5">
      <c r="B30" s="67" t="s">
        <v>264</v>
      </c>
      <c r="C30" s="51">
        <v>52.019531999999998</v>
      </c>
      <c r="D30" s="51">
        <v>17.779325009999997</v>
      </c>
      <c r="E30" s="51">
        <v>10.180679629999997</v>
      </c>
    </row>
    <row r="31" spans="2:5">
      <c r="B31" s="74" t="s">
        <v>257</v>
      </c>
      <c r="C31" s="116">
        <v>52.019531999999998</v>
      </c>
      <c r="D31" s="116">
        <v>17.779325009999997</v>
      </c>
      <c r="E31" s="116">
        <v>10.180679629999997</v>
      </c>
    </row>
    <row r="32" spans="2:5">
      <c r="B32" s="76" t="s">
        <v>258</v>
      </c>
      <c r="C32" s="51">
        <v>52.019531999999998</v>
      </c>
      <c r="D32" s="51">
        <v>17.779325009999997</v>
      </c>
      <c r="E32" s="51">
        <v>10.180679629999997</v>
      </c>
    </row>
    <row r="33" spans="2:5">
      <c r="B33" s="67" t="s">
        <v>265</v>
      </c>
      <c r="C33" s="51">
        <v>15.910102</v>
      </c>
      <c r="D33" s="51">
        <v>12.36640706</v>
      </c>
      <c r="E33" s="51">
        <v>9.5428154800000016</v>
      </c>
    </row>
    <row r="34" spans="2:5">
      <c r="B34" s="74" t="s">
        <v>257</v>
      </c>
      <c r="C34" s="116">
        <v>15.910102</v>
      </c>
      <c r="D34" s="116">
        <v>12.36640706</v>
      </c>
      <c r="E34" s="116">
        <v>9.5428154800000016</v>
      </c>
    </row>
    <row r="35" spans="2:5">
      <c r="B35" s="76" t="s">
        <v>258</v>
      </c>
      <c r="C35" s="51">
        <v>15.910102</v>
      </c>
      <c r="D35" s="51">
        <v>12.36640706</v>
      </c>
      <c r="E35" s="51">
        <v>9.5428154800000016</v>
      </c>
    </row>
    <row r="36" spans="2:5">
      <c r="B36" s="67" t="s">
        <v>266</v>
      </c>
      <c r="C36" s="51">
        <v>21.058274000000001</v>
      </c>
      <c r="D36" s="51">
        <v>9.2949640000000002</v>
      </c>
      <c r="E36" s="51">
        <v>8.7521611799999999</v>
      </c>
    </row>
    <row r="37" spans="2:5">
      <c r="B37" s="74" t="s">
        <v>257</v>
      </c>
      <c r="C37" s="116">
        <v>21.058274000000001</v>
      </c>
      <c r="D37" s="116">
        <v>9.2949640000000002</v>
      </c>
      <c r="E37" s="116">
        <v>8.7521611799999999</v>
      </c>
    </row>
    <row r="38" spans="2:5">
      <c r="B38" s="76" t="s">
        <v>258</v>
      </c>
      <c r="C38" s="51">
        <v>21.058274000000001</v>
      </c>
      <c r="D38" s="51">
        <v>9.2949640000000002</v>
      </c>
      <c r="E38" s="51">
        <v>8.7521611799999999</v>
      </c>
    </row>
    <row r="39" spans="2:5">
      <c r="B39" s="67" t="s">
        <v>267</v>
      </c>
      <c r="C39" s="51">
        <v>37.721542999999997</v>
      </c>
      <c r="D39" s="51">
        <v>36.027290020000002</v>
      </c>
      <c r="E39" s="51">
        <v>22.073284280000003</v>
      </c>
    </row>
    <row r="40" spans="2:5">
      <c r="B40" s="74" t="s">
        <v>257</v>
      </c>
      <c r="C40" s="116">
        <v>37.721542999999997</v>
      </c>
      <c r="D40" s="116">
        <v>36.027290020000002</v>
      </c>
      <c r="E40" s="116">
        <v>22.073284280000003</v>
      </c>
    </row>
    <row r="41" spans="2:5">
      <c r="B41" s="76" t="s">
        <v>258</v>
      </c>
      <c r="C41" s="51">
        <v>37.721542999999997</v>
      </c>
      <c r="D41" s="51">
        <v>36.027290020000002</v>
      </c>
      <c r="E41" s="51">
        <v>22.073284280000003</v>
      </c>
    </row>
    <row r="42" spans="2:5">
      <c r="B42" s="67" t="s">
        <v>268</v>
      </c>
      <c r="C42" s="51">
        <v>74.293397999999996</v>
      </c>
      <c r="D42" s="51">
        <v>47.517786060000006</v>
      </c>
      <c r="E42" s="51">
        <v>37.756497150000001</v>
      </c>
    </row>
    <row r="43" spans="2:5">
      <c r="B43" s="74" t="s">
        <v>257</v>
      </c>
      <c r="C43" s="116">
        <v>74.293397999999996</v>
      </c>
      <c r="D43" s="116">
        <v>47.517786060000006</v>
      </c>
      <c r="E43" s="116">
        <v>37.756497150000001</v>
      </c>
    </row>
    <row r="44" spans="2:5">
      <c r="B44" s="76" t="s">
        <v>258</v>
      </c>
      <c r="C44" s="51">
        <v>74.293397999999996</v>
      </c>
      <c r="D44" s="51">
        <v>47.517786060000006</v>
      </c>
      <c r="E44" s="51">
        <v>37.756497150000001</v>
      </c>
    </row>
    <row r="45" spans="2:5">
      <c r="B45" s="67" t="s">
        <v>269</v>
      </c>
      <c r="C45" s="51">
        <v>48.326056999999999</v>
      </c>
      <c r="D45" s="51">
        <v>13.137648</v>
      </c>
      <c r="E45" s="51">
        <v>13.137648</v>
      </c>
    </row>
    <row r="46" spans="2:5">
      <c r="B46" s="74" t="s">
        <v>257</v>
      </c>
      <c r="C46" s="116">
        <v>48.326056999999999</v>
      </c>
      <c r="D46" s="116">
        <v>13.137648</v>
      </c>
      <c r="E46" s="116">
        <v>13.137648</v>
      </c>
    </row>
    <row r="47" spans="2:5">
      <c r="B47" s="76" t="s">
        <v>258</v>
      </c>
      <c r="C47" s="51">
        <v>48.326056999999999</v>
      </c>
      <c r="D47" s="51">
        <v>13.137648</v>
      </c>
      <c r="E47" s="51">
        <v>13.137648</v>
      </c>
    </row>
    <row r="48" spans="2:5">
      <c r="B48" s="67" t="s">
        <v>270</v>
      </c>
      <c r="C48" s="51">
        <v>87.865701999999999</v>
      </c>
      <c r="D48" s="51">
        <v>77.17842752</v>
      </c>
      <c r="E48" s="51">
        <v>63.825695699999969</v>
      </c>
    </row>
    <row r="49" spans="2:5">
      <c r="B49" s="74" t="s">
        <v>257</v>
      </c>
      <c r="C49" s="116">
        <v>87.865701999999999</v>
      </c>
      <c r="D49" s="116">
        <v>77.17842752</v>
      </c>
      <c r="E49" s="116">
        <v>63.825695699999969</v>
      </c>
    </row>
    <row r="50" spans="2:5">
      <c r="B50" s="76" t="s">
        <v>258</v>
      </c>
      <c r="C50" s="51">
        <v>87.865701999999999</v>
      </c>
      <c r="D50" s="51">
        <v>77.17842752</v>
      </c>
      <c r="E50" s="51">
        <v>63.825695699999969</v>
      </c>
    </row>
    <row r="51" spans="2:5">
      <c r="B51" s="67" t="s">
        <v>271</v>
      </c>
      <c r="C51" s="51">
        <v>28.204999999999998</v>
      </c>
      <c r="D51" s="51">
        <v>12.141235</v>
      </c>
      <c r="E51" s="51">
        <v>5.0641999999999996</v>
      </c>
    </row>
    <row r="52" spans="2:5">
      <c r="B52" s="74" t="s">
        <v>257</v>
      </c>
      <c r="C52" s="116">
        <v>28.204999999999998</v>
      </c>
      <c r="D52" s="116">
        <v>12.141235</v>
      </c>
      <c r="E52" s="116">
        <v>5.0641999999999996</v>
      </c>
    </row>
    <row r="53" spans="2:5">
      <c r="B53" s="76" t="s">
        <v>258</v>
      </c>
      <c r="C53" s="51">
        <v>28.204999999999998</v>
      </c>
      <c r="D53" s="51">
        <v>12.141235</v>
      </c>
      <c r="E53" s="51">
        <v>5.0641999999999996</v>
      </c>
    </row>
    <row r="54" spans="2:5">
      <c r="B54" s="67" t="s">
        <v>272</v>
      </c>
      <c r="C54" s="51">
        <v>37.447139999999997</v>
      </c>
      <c r="D54" s="51">
        <v>76.641636000000005</v>
      </c>
      <c r="E54" s="51">
        <v>65.451616799999996</v>
      </c>
    </row>
    <row r="55" spans="2:5">
      <c r="B55" s="74" t="s">
        <v>257</v>
      </c>
      <c r="C55" s="116">
        <v>37.447139999999997</v>
      </c>
      <c r="D55" s="116">
        <v>76.641636000000005</v>
      </c>
      <c r="E55" s="116">
        <v>65.451616799999996</v>
      </c>
    </row>
    <row r="56" spans="2:5">
      <c r="B56" s="76" t="s">
        <v>258</v>
      </c>
      <c r="C56" s="51">
        <v>37.447139999999997</v>
      </c>
      <c r="D56" s="51">
        <v>76.641636000000005</v>
      </c>
      <c r="E56" s="51">
        <v>65.451616799999996</v>
      </c>
    </row>
    <row r="57" spans="2:5">
      <c r="B57" s="67" t="s">
        <v>273</v>
      </c>
      <c r="C57" s="51">
        <v>30.843246000000001</v>
      </c>
      <c r="D57" s="51">
        <v>27.714853000000002</v>
      </c>
      <c r="E57" s="51">
        <v>24.598565000000001</v>
      </c>
    </row>
    <row r="58" spans="2:5">
      <c r="B58" s="74" t="s">
        <v>257</v>
      </c>
      <c r="C58" s="116">
        <v>30.843246000000001</v>
      </c>
      <c r="D58" s="116">
        <v>27.714853000000002</v>
      </c>
      <c r="E58" s="116">
        <v>24.598565000000001</v>
      </c>
    </row>
    <row r="59" spans="2:5">
      <c r="B59" s="76" t="s">
        <v>258</v>
      </c>
      <c r="C59" s="51">
        <v>30.843246000000001</v>
      </c>
      <c r="D59" s="51">
        <v>27.714853000000002</v>
      </c>
      <c r="E59" s="51">
        <v>24.598565000000001</v>
      </c>
    </row>
    <row r="60" spans="2:5">
      <c r="B60" s="67" t="s">
        <v>274</v>
      </c>
      <c r="C60" s="51">
        <v>53.354787999999999</v>
      </c>
      <c r="D60" s="51">
        <v>22.071887800000002</v>
      </c>
      <c r="E60" s="51">
        <v>14.86550684</v>
      </c>
    </row>
    <row r="61" spans="2:5">
      <c r="B61" s="74" t="s">
        <v>257</v>
      </c>
      <c r="C61" s="116">
        <v>53.354787999999999</v>
      </c>
      <c r="D61" s="116">
        <v>22.071887800000002</v>
      </c>
      <c r="E61" s="116">
        <v>14.86550684</v>
      </c>
    </row>
    <row r="62" spans="2:5">
      <c r="B62" s="76" t="s">
        <v>258</v>
      </c>
      <c r="C62" s="51">
        <v>53.354787999999999</v>
      </c>
      <c r="D62" s="51">
        <v>22.071887800000002</v>
      </c>
      <c r="E62" s="51">
        <v>14.86550684</v>
      </c>
    </row>
    <row r="63" spans="2:5">
      <c r="B63" s="67" t="s">
        <v>275</v>
      </c>
      <c r="C63" s="51">
        <v>40.123913999999999</v>
      </c>
      <c r="D63" s="51">
        <v>38.229459779999999</v>
      </c>
      <c r="E63" s="51">
        <v>25.979018400000012</v>
      </c>
    </row>
    <row r="64" spans="2:5">
      <c r="B64" s="74" t="s">
        <v>257</v>
      </c>
      <c r="C64" s="116">
        <v>40.123913999999999</v>
      </c>
      <c r="D64" s="116">
        <v>38.229459779999999</v>
      </c>
      <c r="E64" s="116">
        <v>25.979018400000012</v>
      </c>
    </row>
    <row r="65" spans="2:5">
      <c r="B65" s="76" t="s">
        <v>258</v>
      </c>
      <c r="C65" s="51">
        <v>40.123913999999999</v>
      </c>
      <c r="D65" s="51">
        <v>38.229459779999999</v>
      </c>
      <c r="E65" s="51">
        <v>25.979018400000012</v>
      </c>
    </row>
    <row r="66" spans="2:5">
      <c r="B66" s="67" t="s">
        <v>276</v>
      </c>
      <c r="C66" s="51">
        <v>36.559139999999999</v>
      </c>
      <c r="D66" s="51">
        <v>10.3254</v>
      </c>
      <c r="E66" s="51">
        <v>8.7750000000000004</v>
      </c>
    </row>
    <row r="67" spans="2:5">
      <c r="B67" s="74" t="s">
        <v>257</v>
      </c>
      <c r="C67" s="116">
        <v>36.559139999999999</v>
      </c>
      <c r="D67" s="116">
        <v>10.3254</v>
      </c>
      <c r="E67" s="116">
        <v>8.7750000000000004</v>
      </c>
    </row>
    <row r="68" spans="2:5">
      <c r="B68" s="76" t="s">
        <v>258</v>
      </c>
      <c r="C68" s="51">
        <v>36.559139999999999</v>
      </c>
      <c r="D68" s="51">
        <v>10.3254</v>
      </c>
      <c r="E68" s="51">
        <v>8.7750000000000004</v>
      </c>
    </row>
    <row r="69" spans="2:5">
      <c r="B69" s="67" t="s">
        <v>277</v>
      </c>
      <c r="C69" s="51">
        <v>53.140546000000001</v>
      </c>
      <c r="D69" s="51">
        <v>22.091898319999999</v>
      </c>
      <c r="E69" s="51">
        <v>17.427826960000001</v>
      </c>
    </row>
    <row r="70" spans="2:5">
      <c r="B70" s="74" t="s">
        <v>257</v>
      </c>
      <c r="C70" s="116">
        <v>53.140546000000001</v>
      </c>
      <c r="D70" s="116">
        <v>22.091898319999999</v>
      </c>
      <c r="E70" s="116">
        <v>17.427826960000001</v>
      </c>
    </row>
    <row r="71" spans="2:5">
      <c r="B71" s="76" t="s">
        <v>258</v>
      </c>
      <c r="C71" s="51">
        <v>53.140546000000001</v>
      </c>
      <c r="D71" s="51">
        <v>22.091898319999999</v>
      </c>
      <c r="E71" s="51">
        <v>17.427826960000001</v>
      </c>
    </row>
    <row r="72" spans="2:5">
      <c r="B72" s="67" t="s">
        <v>278</v>
      </c>
      <c r="C72" s="51">
        <v>41.740864999999999</v>
      </c>
      <c r="D72" s="51">
        <v>44.804381140000004</v>
      </c>
      <c r="E72" s="51">
        <v>34.903374499999991</v>
      </c>
    </row>
    <row r="73" spans="2:5">
      <c r="B73" s="74" t="s">
        <v>257</v>
      </c>
      <c r="C73" s="116">
        <v>41.740864999999999</v>
      </c>
      <c r="D73" s="116">
        <v>44.804381140000004</v>
      </c>
      <c r="E73" s="116">
        <v>34.903374499999991</v>
      </c>
    </row>
    <row r="74" spans="2:5">
      <c r="B74" s="76" t="s">
        <v>258</v>
      </c>
      <c r="C74" s="51">
        <v>41.740864999999999</v>
      </c>
      <c r="D74" s="51">
        <v>44.804381140000004</v>
      </c>
      <c r="E74" s="51">
        <v>34.903374499999991</v>
      </c>
    </row>
    <row r="75" spans="2:5">
      <c r="B75" s="67" t="s">
        <v>279</v>
      </c>
      <c r="C75" s="51">
        <v>365.97077000000002</v>
      </c>
      <c r="D75" s="51">
        <v>269.62184332999999</v>
      </c>
      <c r="E75" s="51">
        <v>228.99413820000004</v>
      </c>
    </row>
    <row r="76" spans="2:5">
      <c r="B76" s="74" t="s">
        <v>257</v>
      </c>
      <c r="C76" s="116">
        <v>365.97077000000002</v>
      </c>
      <c r="D76" s="116">
        <v>269.62184332999999</v>
      </c>
      <c r="E76" s="116">
        <v>228.99413820000004</v>
      </c>
    </row>
    <row r="77" spans="2:5">
      <c r="B77" s="76" t="s">
        <v>258</v>
      </c>
      <c r="C77" s="51">
        <v>365.97077000000002</v>
      </c>
      <c r="D77" s="51">
        <v>269.62184332999999</v>
      </c>
      <c r="E77" s="51">
        <v>228.99413820000004</v>
      </c>
    </row>
    <row r="78" spans="2:5">
      <c r="B78" s="67" t="s">
        <v>280</v>
      </c>
      <c r="C78" s="51">
        <v>961609.17938300001</v>
      </c>
      <c r="D78" s="51">
        <v>1080494.4094906326</v>
      </c>
      <c r="E78" s="51">
        <v>950153.04161024687</v>
      </c>
    </row>
    <row r="79" spans="2:5">
      <c r="B79" s="74" t="s">
        <v>257</v>
      </c>
      <c r="C79" s="116">
        <v>693500.66154899995</v>
      </c>
      <c r="D79" s="116">
        <v>760292.36755309184</v>
      </c>
      <c r="E79" s="116">
        <v>679646.34819723479</v>
      </c>
    </row>
    <row r="80" spans="2:5">
      <c r="B80" s="76" t="s">
        <v>281</v>
      </c>
      <c r="C80" s="51">
        <v>97.674678</v>
      </c>
      <c r="D80" s="51">
        <v>107.89670468999999</v>
      </c>
      <c r="E80" s="51">
        <v>84.602860390000032</v>
      </c>
    </row>
    <row r="81" spans="2:5">
      <c r="B81" s="76" t="s">
        <v>258</v>
      </c>
      <c r="C81" s="51">
        <v>693402.98687100003</v>
      </c>
      <c r="D81" s="51">
        <v>760184.47084840178</v>
      </c>
      <c r="E81" s="51">
        <v>679561.7453368447</v>
      </c>
    </row>
    <row r="82" spans="2:5">
      <c r="B82" s="74" t="s">
        <v>259</v>
      </c>
      <c r="C82" s="116">
        <v>89385.916966000004</v>
      </c>
      <c r="D82" s="116">
        <v>93197.748463429991</v>
      </c>
      <c r="E82" s="116">
        <v>82173.544960730214</v>
      </c>
    </row>
    <row r="83" spans="2:5">
      <c r="B83" s="76" t="s">
        <v>258</v>
      </c>
      <c r="C83" s="51">
        <v>89385.916966000004</v>
      </c>
      <c r="D83" s="51">
        <v>93197.748463429991</v>
      </c>
      <c r="E83" s="51">
        <v>82173.544960730214</v>
      </c>
    </row>
    <row r="84" spans="2:5">
      <c r="B84" s="74" t="s">
        <v>282</v>
      </c>
      <c r="C84" s="116">
        <v>66456.635102</v>
      </c>
      <c r="D84" s="116">
        <v>87812.000726269995</v>
      </c>
      <c r="E84" s="116">
        <v>74188.661455999987</v>
      </c>
    </row>
    <row r="85" spans="2:5">
      <c r="B85" s="76" t="s">
        <v>258</v>
      </c>
      <c r="C85" s="51">
        <v>66456.635102</v>
      </c>
      <c r="D85" s="51">
        <v>87812.000726269995</v>
      </c>
      <c r="E85" s="51">
        <v>74188.661455999987</v>
      </c>
    </row>
    <row r="86" spans="2:5">
      <c r="B86" s="74" t="s">
        <v>260</v>
      </c>
      <c r="C86" s="116">
        <v>110935.488254</v>
      </c>
      <c r="D86" s="116">
        <v>137439.02833825001</v>
      </c>
      <c r="E86" s="116">
        <v>113970.45812452998</v>
      </c>
    </row>
    <row r="87" spans="2:5">
      <c r="B87" s="76" t="s">
        <v>258</v>
      </c>
      <c r="C87" s="51">
        <v>110935.488254</v>
      </c>
      <c r="D87" s="51">
        <v>137439.02833825001</v>
      </c>
      <c r="E87" s="51">
        <v>113970.45812452998</v>
      </c>
    </row>
    <row r="88" spans="2:5">
      <c r="B88" s="74" t="s">
        <v>261</v>
      </c>
      <c r="C88" s="116">
        <v>1330.4775119999999</v>
      </c>
      <c r="D88" s="116">
        <v>1753.2644095900005</v>
      </c>
      <c r="E88" s="116">
        <v>174.02887174999995</v>
      </c>
    </row>
    <row r="89" spans="2:5">
      <c r="B89" s="76" t="s">
        <v>258</v>
      </c>
      <c r="C89" s="51">
        <v>1330.4775119999999</v>
      </c>
      <c r="D89" s="51">
        <v>1753.2644095900005</v>
      </c>
      <c r="E89" s="51">
        <v>174.02887174999995</v>
      </c>
    </row>
    <row r="90" spans="2:5">
      <c r="B90" s="78" t="s">
        <v>1081</v>
      </c>
      <c r="C90" s="79">
        <v>53729.432507999998</v>
      </c>
      <c r="D90" s="79">
        <v>67979.948849120017</v>
      </c>
      <c r="E90" s="79">
        <v>45944.325646510071</v>
      </c>
    </row>
    <row r="91" spans="2:5">
      <c r="B91" s="67" t="s">
        <v>256</v>
      </c>
      <c r="C91" s="51">
        <v>3954.8934810000001</v>
      </c>
      <c r="D91" s="51">
        <v>4850.7330908399954</v>
      </c>
      <c r="E91" s="51">
        <v>2851.2240675600019</v>
      </c>
    </row>
    <row r="92" spans="2:5">
      <c r="B92" s="74" t="s">
        <v>257</v>
      </c>
      <c r="C92" s="116">
        <v>1822.0397680000001</v>
      </c>
      <c r="D92" s="116">
        <v>1950.3122708399974</v>
      </c>
      <c r="E92" s="116">
        <v>1409.0936799200001</v>
      </c>
    </row>
    <row r="93" spans="2:5">
      <c r="B93" s="75">
        <v>12526</v>
      </c>
      <c r="C93" s="51">
        <v>56.373148999999998</v>
      </c>
      <c r="D93" s="51">
        <v>103.4228379</v>
      </c>
      <c r="E93" s="51">
        <v>59.44377578000001</v>
      </c>
    </row>
    <row r="94" spans="2:5">
      <c r="B94" s="76" t="s">
        <v>283</v>
      </c>
      <c r="C94" s="51">
        <v>56.373148999999998</v>
      </c>
      <c r="D94" s="51">
        <v>103.4228379</v>
      </c>
      <c r="E94" s="51">
        <v>59.44377578000001</v>
      </c>
    </row>
    <row r="95" spans="2:5">
      <c r="B95" s="75">
        <v>12567</v>
      </c>
      <c r="C95" s="51">
        <v>1.7786869999999999</v>
      </c>
      <c r="D95" s="51">
        <v>10.88727671</v>
      </c>
      <c r="E95" s="51">
        <v>8.7923823500000005</v>
      </c>
    </row>
    <row r="96" spans="2:5">
      <c r="B96" s="76" t="s">
        <v>284</v>
      </c>
      <c r="C96" s="51">
        <v>1.7786869999999999</v>
      </c>
      <c r="D96" s="51">
        <v>10.88727671</v>
      </c>
      <c r="E96" s="51">
        <v>8.7923823500000005</v>
      </c>
    </row>
    <row r="97" spans="2:5">
      <c r="B97" s="75">
        <v>13046</v>
      </c>
      <c r="C97" s="51">
        <v>50.118684000000002</v>
      </c>
      <c r="D97" s="51">
        <v>27.63053322</v>
      </c>
      <c r="E97" s="51">
        <v>8.4839252999999992</v>
      </c>
    </row>
    <row r="98" spans="2:5">
      <c r="B98" s="76" t="s">
        <v>285</v>
      </c>
      <c r="C98" s="51">
        <v>50.118684000000002</v>
      </c>
      <c r="D98" s="51">
        <v>27.63053322</v>
      </c>
      <c r="E98" s="51">
        <v>8.4839252999999992</v>
      </c>
    </row>
    <row r="99" spans="2:5">
      <c r="B99" s="75">
        <v>13382</v>
      </c>
      <c r="C99" s="51">
        <v>35.402723000000002</v>
      </c>
      <c r="D99" s="51">
        <v>44.966383999999998</v>
      </c>
      <c r="E99" s="51">
        <v>17.841350810000002</v>
      </c>
    </row>
    <row r="100" spans="2:5">
      <c r="B100" s="76" t="s">
        <v>286</v>
      </c>
      <c r="C100" s="51">
        <v>35.402723000000002</v>
      </c>
      <c r="D100" s="51">
        <v>44.966383999999998</v>
      </c>
      <c r="E100" s="51">
        <v>17.841350810000002</v>
      </c>
    </row>
    <row r="101" spans="2:5">
      <c r="B101" s="75">
        <v>13423</v>
      </c>
      <c r="C101" s="51">
        <v>42.236327000000003</v>
      </c>
      <c r="D101" s="51">
        <v>0</v>
      </c>
      <c r="E101" s="51">
        <v>0</v>
      </c>
    </row>
    <row r="102" spans="2:5">
      <c r="B102" s="76" t="s">
        <v>287</v>
      </c>
      <c r="C102" s="51">
        <v>42.236327000000003</v>
      </c>
      <c r="D102" s="51">
        <v>0</v>
      </c>
      <c r="E102" s="51">
        <v>0</v>
      </c>
    </row>
    <row r="103" spans="2:5">
      <c r="B103" s="75">
        <v>13491</v>
      </c>
      <c r="C103" s="51">
        <v>95.146553999999995</v>
      </c>
      <c r="D103" s="51">
        <v>100.11353800000001</v>
      </c>
      <c r="E103" s="51">
        <v>92.375924020000014</v>
      </c>
    </row>
    <row r="104" spans="2:5">
      <c r="B104" s="76" t="s">
        <v>288</v>
      </c>
      <c r="C104" s="51">
        <v>95.146553999999995</v>
      </c>
      <c r="D104" s="51">
        <v>100.11353800000001</v>
      </c>
      <c r="E104" s="51">
        <v>92.375924020000014</v>
      </c>
    </row>
    <row r="105" spans="2:5">
      <c r="B105" s="75">
        <v>13547</v>
      </c>
      <c r="C105" s="51">
        <v>68.631315999999998</v>
      </c>
      <c r="D105" s="51">
        <v>67.709477030000002</v>
      </c>
      <c r="E105" s="51">
        <v>41.069669239999996</v>
      </c>
    </row>
    <row r="106" spans="2:5">
      <c r="B106" s="76" t="s">
        <v>917</v>
      </c>
      <c r="C106" s="51">
        <v>68.631315999999998</v>
      </c>
      <c r="D106" s="51">
        <v>67.709477030000002</v>
      </c>
      <c r="E106" s="51">
        <v>41.069669239999996</v>
      </c>
    </row>
    <row r="107" spans="2:5">
      <c r="B107" s="75">
        <v>13548</v>
      </c>
      <c r="C107" s="51">
        <v>16.655859</v>
      </c>
      <c r="D107" s="51">
        <v>47.155164099999993</v>
      </c>
      <c r="E107" s="51">
        <v>10.95918236</v>
      </c>
    </row>
    <row r="108" spans="2:5">
      <c r="B108" s="76" t="s">
        <v>918</v>
      </c>
      <c r="C108" s="51">
        <v>16.655859</v>
      </c>
      <c r="D108" s="51">
        <v>47.155164099999993</v>
      </c>
      <c r="E108" s="51">
        <v>10.95918236</v>
      </c>
    </row>
    <row r="109" spans="2:5">
      <c r="B109" s="75">
        <v>13610</v>
      </c>
      <c r="C109" s="51">
        <v>54.403613999999997</v>
      </c>
      <c r="D109" s="51">
        <v>33.933992320000002</v>
      </c>
      <c r="E109" s="51">
        <v>3.1740156399999999</v>
      </c>
    </row>
    <row r="110" spans="2:5">
      <c r="B110" s="76" t="s">
        <v>289</v>
      </c>
      <c r="C110" s="51">
        <v>54.403613999999997</v>
      </c>
      <c r="D110" s="51">
        <v>33.933992320000002</v>
      </c>
      <c r="E110" s="51">
        <v>3.1740156399999999</v>
      </c>
    </row>
    <row r="111" spans="2:5">
      <c r="B111" s="75">
        <v>13824</v>
      </c>
      <c r="C111" s="51">
        <v>150</v>
      </c>
      <c r="D111" s="51">
        <v>380</v>
      </c>
      <c r="E111" s="51">
        <v>379.90188198999994</v>
      </c>
    </row>
    <row r="112" spans="2:5">
      <c r="B112" s="76" t="s">
        <v>290</v>
      </c>
      <c r="C112" s="51">
        <v>150</v>
      </c>
      <c r="D112" s="51">
        <v>380</v>
      </c>
      <c r="E112" s="51">
        <v>379.90188198999994</v>
      </c>
    </row>
    <row r="113" spans="2:5">
      <c r="B113" s="75">
        <v>14209</v>
      </c>
      <c r="C113" s="51">
        <v>0</v>
      </c>
      <c r="D113" s="51">
        <v>7.4369482800000002</v>
      </c>
      <c r="E113" s="51">
        <v>7.4353465599999993</v>
      </c>
    </row>
    <row r="114" spans="2:5">
      <c r="B114" s="76" t="s">
        <v>291</v>
      </c>
      <c r="C114" s="51">
        <v>0</v>
      </c>
      <c r="D114" s="51">
        <v>7.4369482800000002</v>
      </c>
      <c r="E114" s="51">
        <v>7.4353465599999993</v>
      </c>
    </row>
    <row r="115" spans="2:5">
      <c r="B115" s="75">
        <v>14234</v>
      </c>
      <c r="C115" s="51">
        <v>613.31977099999995</v>
      </c>
      <c r="D115" s="51">
        <v>572.74710583000001</v>
      </c>
      <c r="E115" s="51">
        <v>526.05373756999995</v>
      </c>
    </row>
    <row r="116" spans="2:5">
      <c r="B116" s="76" t="s">
        <v>292</v>
      </c>
      <c r="C116" s="51">
        <v>613.31977099999995</v>
      </c>
      <c r="D116" s="51">
        <v>572.74710583000001</v>
      </c>
      <c r="E116" s="51">
        <v>526.05373756999995</v>
      </c>
    </row>
    <row r="117" spans="2:5">
      <c r="B117" s="75">
        <v>14279</v>
      </c>
      <c r="C117" s="51">
        <v>300</v>
      </c>
      <c r="D117" s="51">
        <v>176.58440907999997</v>
      </c>
      <c r="E117" s="51">
        <v>97.255818599999998</v>
      </c>
    </row>
    <row r="118" spans="2:5">
      <c r="B118" s="76" t="s">
        <v>293</v>
      </c>
      <c r="C118" s="51">
        <v>300</v>
      </c>
      <c r="D118" s="51">
        <v>176.58440907999997</v>
      </c>
      <c r="E118" s="51">
        <v>97.255818599999998</v>
      </c>
    </row>
    <row r="119" spans="2:5">
      <c r="B119" s="75">
        <v>14541</v>
      </c>
      <c r="C119" s="51">
        <v>187.973084</v>
      </c>
      <c r="D119" s="51">
        <v>82.446839999999952</v>
      </c>
      <c r="E119" s="51">
        <v>41.66766539999999</v>
      </c>
    </row>
    <row r="120" spans="2:5">
      <c r="B120" s="76" t="s">
        <v>294</v>
      </c>
      <c r="C120" s="51">
        <v>187.973084</v>
      </c>
      <c r="D120" s="51">
        <v>82.446839999999952</v>
      </c>
      <c r="E120" s="51">
        <v>41.66766539999999</v>
      </c>
    </row>
    <row r="121" spans="2:5">
      <c r="B121" s="75">
        <v>14693</v>
      </c>
      <c r="C121" s="51">
        <v>0</v>
      </c>
      <c r="D121" s="51">
        <v>9.5880030000000005</v>
      </c>
      <c r="E121" s="51">
        <v>9.5880025500000006</v>
      </c>
    </row>
    <row r="122" spans="2:5">
      <c r="B122" s="76" t="s">
        <v>295</v>
      </c>
      <c r="C122" s="51">
        <v>0</v>
      </c>
      <c r="D122" s="51">
        <v>9.5880030000000005</v>
      </c>
      <c r="E122" s="51">
        <v>9.5880025500000006</v>
      </c>
    </row>
    <row r="123" spans="2:5">
      <c r="B123" s="75">
        <v>14704</v>
      </c>
      <c r="C123" s="51">
        <v>0</v>
      </c>
      <c r="D123" s="51">
        <v>9.4433696000000005</v>
      </c>
      <c r="E123" s="51">
        <v>0</v>
      </c>
    </row>
    <row r="124" spans="2:5">
      <c r="B124" s="76" t="s">
        <v>296</v>
      </c>
      <c r="C124" s="51">
        <v>0</v>
      </c>
      <c r="D124" s="51">
        <v>9.4433696000000005</v>
      </c>
      <c r="E124" s="51">
        <v>0</v>
      </c>
    </row>
    <row r="125" spans="2:5">
      <c r="B125" s="75">
        <v>14705</v>
      </c>
      <c r="C125" s="51">
        <v>0</v>
      </c>
      <c r="D125" s="51">
        <v>8.5432100000000002</v>
      </c>
      <c r="E125" s="51">
        <v>4.7819871100000002</v>
      </c>
    </row>
    <row r="126" spans="2:5">
      <c r="B126" s="76" t="s">
        <v>297</v>
      </c>
      <c r="C126" s="51">
        <v>0</v>
      </c>
      <c r="D126" s="51">
        <v>8.5432100000000002</v>
      </c>
      <c r="E126" s="51">
        <v>4.7819871100000002</v>
      </c>
    </row>
    <row r="127" spans="2:5">
      <c r="B127" s="75">
        <v>14706</v>
      </c>
      <c r="C127" s="51">
        <v>0</v>
      </c>
      <c r="D127" s="51">
        <v>23.042085520000004</v>
      </c>
      <c r="E127" s="51">
        <v>23.042085520000001</v>
      </c>
    </row>
    <row r="128" spans="2:5">
      <c r="B128" s="76" t="s">
        <v>298</v>
      </c>
      <c r="C128" s="51">
        <v>0</v>
      </c>
      <c r="D128" s="51">
        <v>23.042085520000004</v>
      </c>
      <c r="E128" s="51">
        <v>23.042085520000001</v>
      </c>
    </row>
    <row r="129" spans="2:5">
      <c r="B129" s="75">
        <v>14723</v>
      </c>
      <c r="C129" s="51">
        <v>0</v>
      </c>
      <c r="D129" s="51">
        <v>1.5320689999999999</v>
      </c>
      <c r="E129" s="51">
        <v>1.3743445299999999</v>
      </c>
    </row>
    <row r="130" spans="2:5">
      <c r="B130" s="76" t="s">
        <v>299</v>
      </c>
      <c r="C130" s="51">
        <v>0</v>
      </c>
      <c r="D130" s="51">
        <v>1.5320689999999999</v>
      </c>
      <c r="E130" s="51">
        <v>1.3743445299999999</v>
      </c>
    </row>
    <row r="131" spans="2:5">
      <c r="B131" s="75">
        <v>14724</v>
      </c>
      <c r="C131" s="51">
        <v>0</v>
      </c>
      <c r="D131" s="51">
        <v>9.3231408599999988</v>
      </c>
      <c r="E131" s="51">
        <v>5.36516386</v>
      </c>
    </row>
    <row r="132" spans="2:5">
      <c r="B132" s="76" t="s">
        <v>300</v>
      </c>
      <c r="C132" s="51">
        <v>0</v>
      </c>
      <c r="D132" s="51">
        <v>9.3231408599999988</v>
      </c>
      <c r="E132" s="51">
        <v>5.36516386</v>
      </c>
    </row>
    <row r="133" spans="2:5">
      <c r="B133" s="75">
        <v>14741</v>
      </c>
      <c r="C133" s="51">
        <v>0</v>
      </c>
      <c r="D133" s="51">
        <v>17.945196790000001</v>
      </c>
      <c r="E133" s="51">
        <v>17.945196790000001</v>
      </c>
    </row>
    <row r="134" spans="2:5">
      <c r="B134" s="76" t="s">
        <v>301</v>
      </c>
      <c r="C134" s="51">
        <v>0</v>
      </c>
      <c r="D134" s="51">
        <v>17.945196790000001</v>
      </c>
      <c r="E134" s="51">
        <v>17.945196790000001</v>
      </c>
    </row>
    <row r="135" spans="2:5">
      <c r="B135" s="75">
        <v>14749</v>
      </c>
      <c r="C135" s="51">
        <v>0</v>
      </c>
      <c r="D135" s="51">
        <v>38.556048789999998</v>
      </c>
      <c r="E135" s="51">
        <v>38.556048789999998</v>
      </c>
    </row>
    <row r="136" spans="2:5">
      <c r="B136" s="76" t="s">
        <v>302</v>
      </c>
      <c r="C136" s="51">
        <v>0</v>
      </c>
      <c r="D136" s="51">
        <v>38.556048789999998</v>
      </c>
      <c r="E136" s="51">
        <v>38.556048789999998</v>
      </c>
    </row>
    <row r="137" spans="2:5">
      <c r="B137" s="75">
        <v>14773</v>
      </c>
      <c r="C137" s="51">
        <v>0</v>
      </c>
      <c r="D137" s="51">
        <v>18.217310609999998</v>
      </c>
      <c r="E137" s="51">
        <v>6.7945651400000004</v>
      </c>
    </row>
    <row r="138" spans="2:5">
      <c r="B138" s="76" t="s">
        <v>303</v>
      </c>
      <c r="C138" s="51">
        <v>0</v>
      </c>
      <c r="D138" s="51">
        <v>18.217310609999998</v>
      </c>
      <c r="E138" s="51">
        <v>6.7945651400000004</v>
      </c>
    </row>
    <row r="139" spans="2:5">
      <c r="B139" s="75">
        <v>14936</v>
      </c>
      <c r="C139" s="51">
        <v>0</v>
      </c>
      <c r="D139" s="51">
        <v>9.8254330000000003</v>
      </c>
      <c r="E139" s="51">
        <v>0</v>
      </c>
    </row>
    <row r="140" spans="2:5">
      <c r="B140" s="76" t="s">
        <v>304</v>
      </c>
      <c r="C140" s="51">
        <v>0</v>
      </c>
      <c r="D140" s="51">
        <v>9.8254330000000003</v>
      </c>
      <c r="E140" s="51">
        <v>0</v>
      </c>
    </row>
    <row r="141" spans="2:5">
      <c r="B141" s="76" t="s">
        <v>258</v>
      </c>
      <c r="C141" s="51">
        <v>150</v>
      </c>
      <c r="D141" s="51">
        <v>133.54353699999999</v>
      </c>
      <c r="E141" s="51">
        <v>0.54</v>
      </c>
    </row>
    <row r="142" spans="2:5">
      <c r="B142" s="75">
        <v>14881</v>
      </c>
      <c r="C142" s="51">
        <v>0</v>
      </c>
      <c r="D142" s="51">
        <v>0</v>
      </c>
      <c r="E142" s="51">
        <v>0</v>
      </c>
    </row>
    <row r="143" spans="2:5">
      <c r="B143" s="76" t="s">
        <v>944</v>
      </c>
      <c r="C143" s="51">
        <v>0</v>
      </c>
      <c r="D143" s="51">
        <v>0</v>
      </c>
      <c r="E143" s="51">
        <v>0</v>
      </c>
    </row>
    <row r="144" spans="2:5">
      <c r="B144" s="75">
        <v>14815</v>
      </c>
      <c r="C144" s="51">
        <v>0</v>
      </c>
      <c r="D144" s="51">
        <v>6.6516102000000004</v>
      </c>
      <c r="E144" s="51">
        <v>6.6516100099999997</v>
      </c>
    </row>
    <row r="145" spans="2:5">
      <c r="B145" s="76" t="s">
        <v>945</v>
      </c>
      <c r="C145" s="51">
        <v>0</v>
      </c>
      <c r="D145" s="51">
        <v>6.6516102000000004</v>
      </c>
      <c r="E145" s="51">
        <v>6.6516100099999997</v>
      </c>
    </row>
    <row r="146" spans="2:5">
      <c r="B146" s="75">
        <v>14838</v>
      </c>
      <c r="C146" s="51">
        <v>0</v>
      </c>
      <c r="D146" s="51">
        <v>0</v>
      </c>
      <c r="E146" s="51">
        <v>0</v>
      </c>
    </row>
    <row r="147" spans="2:5">
      <c r="B147" s="76" t="s">
        <v>946</v>
      </c>
      <c r="C147" s="51">
        <v>0</v>
      </c>
      <c r="D147" s="51">
        <v>0</v>
      </c>
      <c r="E147" s="51">
        <v>0</v>
      </c>
    </row>
    <row r="148" spans="2:5">
      <c r="B148" s="75">
        <v>14840</v>
      </c>
      <c r="C148" s="51">
        <v>0</v>
      </c>
      <c r="D148" s="51">
        <v>0</v>
      </c>
      <c r="E148" s="51">
        <v>0</v>
      </c>
    </row>
    <row r="149" spans="2:5">
      <c r="B149" s="76" t="s">
        <v>947</v>
      </c>
      <c r="C149" s="51">
        <v>0</v>
      </c>
      <c r="D149" s="51">
        <v>0</v>
      </c>
      <c r="E149" s="51">
        <v>0</v>
      </c>
    </row>
    <row r="150" spans="2:5">
      <c r="B150" s="75">
        <v>14920</v>
      </c>
      <c r="C150" s="51">
        <v>0</v>
      </c>
      <c r="D150" s="51">
        <v>6.8725994000000004</v>
      </c>
      <c r="E150" s="51">
        <v>0</v>
      </c>
    </row>
    <row r="151" spans="2:5">
      <c r="B151" s="76" t="s">
        <v>948</v>
      </c>
      <c r="C151" s="51">
        <v>0</v>
      </c>
      <c r="D151" s="51">
        <v>6.8725994000000004</v>
      </c>
      <c r="E151" s="51">
        <v>0</v>
      </c>
    </row>
    <row r="152" spans="2:5">
      <c r="B152" s="75">
        <v>14902</v>
      </c>
      <c r="C152" s="51">
        <v>0</v>
      </c>
      <c r="D152" s="51">
        <v>2.1941506</v>
      </c>
      <c r="E152" s="51">
        <v>0</v>
      </c>
    </row>
    <row r="153" spans="2:5">
      <c r="B153" s="76" t="s">
        <v>949</v>
      </c>
      <c r="C153" s="51">
        <v>0</v>
      </c>
      <c r="D153" s="51">
        <v>2.1941506</v>
      </c>
      <c r="E153" s="51">
        <v>0</v>
      </c>
    </row>
    <row r="154" spans="2:5">
      <c r="B154" s="74" t="s">
        <v>259</v>
      </c>
      <c r="C154" s="116">
        <v>0</v>
      </c>
      <c r="D154" s="116">
        <v>160</v>
      </c>
      <c r="E154" s="116">
        <v>110</v>
      </c>
    </row>
    <row r="155" spans="2:5">
      <c r="B155" s="75">
        <v>13824</v>
      </c>
      <c r="C155" s="51">
        <v>0</v>
      </c>
      <c r="D155" s="51">
        <v>160</v>
      </c>
      <c r="E155" s="51">
        <v>110</v>
      </c>
    </row>
    <row r="156" spans="2:5">
      <c r="B156" s="76" t="s">
        <v>290</v>
      </c>
      <c r="C156" s="51">
        <v>0</v>
      </c>
      <c r="D156" s="51">
        <v>160</v>
      </c>
      <c r="E156" s="51">
        <v>110</v>
      </c>
    </row>
    <row r="157" spans="2:5">
      <c r="B157" s="74" t="s">
        <v>282</v>
      </c>
      <c r="C157" s="116">
        <v>1524.48</v>
      </c>
      <c r="D157" s="116">
        <v>1524.48</v>
      </c>
      <c r="E157" s="116">
        <v>1118.7507151300001</v>
      </c>
    </row>
    <row r="158" spans="2:5">
      <c r="B158" s="75">
        <v>13924</v>
      </c>
      <c r="C158" s="51">
        <v>1524.48</v>
      </c>
      <c r="D158" s="51">
        <v>1524.48</v>
      </c>
      <c r="E158" s="51">
        <v>1118.7507151300001</v>
      </c>
    </row>
    <row r="159" spans="2:5">
      <c r="B159" s="76" t="s">
        <v>305</v>
      </c>
      <c r="C159" s="51">
        <v>1524.48</v>
      </c>
      <c r="D159" s="51">
        <v>1524.48</v>
      </c>
      <c r="E159" s="51">
        <v>1118.7507151300001</v>
      </c>
    </row>
    <row r="160" spans="2:5">
      <c r="B160" s="74" t="s">
        <v>260</v>
      </c>
      <c r="C160" s="116">
        <v>569.09114699999998</v>
      </c>
      <c r="D160" s="116">
        <v>1176.6582539999999</v>
      </c>
      <c r="E160" s="116">
        <v>213.37967250999998</v>
      </c>
    </row>
    <row r="161" spans="2:5">
      <c r="B161" s="75">
        <v>13475</v>
      </c>
      <c r="C161" s="51">
        <v>0</v>
      </c>
      <c r="D161" s="51">
        <v>15</v>
      </c>
      <c r="E161" s="51">
        <v>12.20947299</v>
      </c>
    </row>
    <row r="162" spans="2:5">
      <c r="B162" s="76" t="s">
        <v>306</v>
      </c>
      <c r="C162" s="51">
        <v>0</v>
      </c>
      <c r="D162" s="51">
        <v>15</v>
      </c>
      <c r="E162" s="51">
        <v>12.20947299</v>
      </c>
    </row>
    <row r="163" spans="2:5">
      <c r="B163" s="75">
        <v>13710</v>
      </c>
      <c r="C163" s="51">
        <v>0</v>
      </c>
      <c r="D163" s="51">
        <v>7.3794190000000004</v>
      </c>
      <c r="E163" s="51">
        <v>0</v>
      </c>
    </row>
    <row r="164" spans="2:5">
      <c r="B164" s="76" t="s">
        <v>307</v>
      </c>
      <c r="C164" s="51">
        <v>0</v>
      </c>
      <c r="D164" s="51">
        <v>7.3794190000000004</v>
      </c>
      <c r="E164" s="51">
        <v>0</v>
      </c>
    </row>
    <row r="165" spans="2:5">
      <c r="B165" s="75">
        <v>13824</v>
      </c>
      <c r="C165" s="51">
        <v>0</v>
      </c>
      <c r="D165" s="51">
        <v>150</v>
      </c>
      <c r="E165" s="51">
        <v>149.99999954999998</v>
      </c>
    </row>
    <row r="166" spans="2:5">
      <c r="B166" s="76" t="s">
        <v>290</v>
      </c>
      <c r="C166" s="51">
        <v>0</v>
      </c>
      <c r="D166" s="51">
        <v>150</v>
      </c>
      <c r="E166" s="51">
        <v>149.99999954999998</v>
      </c>
    </row>
    <row r="167" spans="2:5">
      <c r="B167" s="75">
        <v>13855</v>
      </c>
      <c r="C167" s="51">
        <v>453.22500000000002</v>
      </c>
      <c r="D167" s="51">
        <v>865.9799999999999</v>
      </c>
      <c r="E167" s="51">
        <v>6.7270299700000002</v>
      </c>
    </row>
    <row r="168" spans="2:5">
      <c r="B168" s="76" t="s">
        <v>308</v>
      </c>
      <c r="C168" s="51">
        <v>453.22500000000002</v>
      </c>
      <c r="D168" s="51">
        <v>865.9799999999999</v>
      </c>
      <c r="E168" s="51">
        <v>6.7270299700000002</v>
      </c>
    </row>
    <row r="169" spans="2:5">
      <c r="B169" s="75">
        <v>13967</v>
      </c>
      <c r="C169" s="51">
        <v>0</v>
      </c>
      <c r="D169" s="51">
        <v>23.654765000000001</v>
      </c>
      <c r="E169" s="51">
        <v>0</v>
      </c>
    </row>
    <row r="170" spans="2:5">
      <c r="B170" s="76" t="s">
        <v>309</v>
      </c>
      <c r="C170" s="51">
        <v>0</v>
      </c>
      <c r="D170" s="51">
        <v>23.654765000000001</v>
      </c>
      <c r="E170" s="51">
        <v>0</v>
      </c>
    </row>
    <row r="171" spans="2:5">
      <c r="B171" s="75">
        <v>13976</v>
      </c>
      <c r="C171" s="51">
        <v>0</v>
      </c>
      <c r="D171" s="51">
        <v>9.3106690000000008</v>
      </c>
      <c r="E171" s="51">
        <v>0</v>
      </c>
    </row>
    <row r="172" spans="2:5">
      <c r="B172" s="76" t="s">
        <v>310</v>
      </c>
      <c r="C172" s="51">
        <v>0</v>
      </c>
      <c r="D172" s="51">
        <v>9.3106690000000008</v>
      </c>
      <c r="E172" s="51">
        <v>0</v>
      </c>
    </row>
    <row r="173" spans="2:5">
      <c r="B173" s="75">
        <v>14663</v>
      </c>
      <c r="C173" s="51">
        <v>0</v>
      </c>
      <c r="D173" s="51">
        <v>11.412907000000001</v>
      </c>
      <c r="E173" s="51">
        <v>0</v>
      </c>
    </row>
    <row r="174" spans="2:5">
      <c r="B174" s="76" t="s">
        <v>311</v>
      </c>
      <c r="C174" s="51">
        <v>0</v>
      </c>
      <c r="D174" s="51">
        <v>11.412907000000001</v>
      </c>
      <c r="E174" s="51">
        <v>0</v>
      </c>
    </row>
    <row r="175" spans="2:5">
      <c r="B175" s="75">
        <v>14693</v>
      </c>
      <c r="C175" s="51">
        <v>0</v>
      </c>
      <c r="D175" s="51">
        <v>43.903170000000003</v>
      </c>
      <c r="E175" s="51">
        <v>43.903170000000003</v>
      </c>
    </row>
    <row r="176" spans="2:5">
      <c r="B176" s="76" t="s">
        <v>295</v>
      </c>
      <c r="C176" s="51">
        <v>0</v>
      </c>
      <c r="D176" s="51">
        <v>43.903170000000003</v>
      </c>
      <c r="E176" s="51">
        <v>43.903170000000003</v>
      </c>
    </row>
    <row r="177" spans="2:5">
      <c r="B177" s="76" t="s">
        <v>258</v>
      </c>
      <c r="C177" s="51">
        <v>115.866147</v>
      </c>
      <c r="D177" s="51">
        <v>50.017324000000002</v>
      </c>
      <c r="E177" s="51">
        <v>0.54</v>
      </c>
    </row>
    <row r="178" spans="2:5">
      <c r="B178" s="74" t="s">
        <v>261</v>
      </c>
      <c r="C178" s="116">
        <v>39.282566000000003</v>
      </c>
      <c r="D178" s="116">
        <v>39.282566000000003</v>
      </c>
      <c r="E178" s="116">
        <v>0</v>
      </c>
    </row>
    <row r="179" spans="2:5">
      <c r="B179" s="76" t="s">
        <v>258</v>
      </c>
      <c r="C179" s="51">
        <v>39.282566000000003</v>
      </c>
      <c r="D179" s="51">
        <v>39.282566000000003</v>
      </c>
      <c r="E179" s="51">
        <v>0</v>
      </c>
    </row>
    <row r="180" spans="2:5">
      <c r="B180" s="67" t="s">
        <v>262</v>
      </c>
      <c r="C180" s="51">
        <v>2952.6481140000001</v>
      </c>
      <c r="D180" s="51">
        <v>2467.375994080001</v>
      </c>
      <c r="E180" s="51">
        <v>1254.8942423700018</v>
      </c>
    </row>
    <row r="181" spans="2:5">
      <c r="B181" s="74" t="s">
        <v>257</v>
      </c>
      <c r="C181" s="116">
        <v>846.75633200000004</v>
      </c>
      <c r="D181" s="116">
        <v>1074.40019527</v>
      </c>
      <c r="E181" s="116">
        <v>929.76186674000007</v>
      </c>
    </row>
    <row r="182" spans="2:5">
      <c r="B182" s="75">
        <v>12522</v>
      </c>
      <c r="C182" s="51">
        <v>45.981827000000003</v>
      </c>
      <c r="D182" s="51">
        <v>44.859163840000001</v>
      </c>
      <c r="E182" s="51">
        <v>23.265825769999999</v>
      </c>
    </row>
    <row r="183" spans="2:5">
      <c r="B183" s="76" t="s">
        <v>312</v>
      </c>
      <c r="C183" s="51">
        <v>45.981827000000003</v>
      </c>
      <c r="D183" s="51">
        <v>44.859163840000001</v>
      </c>
      <c r="E183" s="51">
        <v>23.265825769999999</v>
      </c>
    </row>
    <row r="184" spans="2:5">
      <c r="B184" s="75">
        <v>12602</v>
      </c>
      <c r="C184" s="51">
        <v>30.420183999999999</v>
      </c>
      <c r="D184" s="51">
        <v>27.5802938</v>
      </c>
      <c r="E184" s="51">
        <v>16.2256584</v>
      </c>
    </row>
    <row r="185" spans="2:5">
      <c r="B185" s="76" t="s">
        <v>313</v>
      </c>
      <c r="C185" s="51">
        <v>30.420183999999999</v>
      </c>
      <c r="D185" s="51">
        <v>27.5802938</v>
      </c>
      <c r="E185" s="51">
        <v>16.2256584</v>
      </c>
    </row>
    <row r="186" spans="2:5">
      <c r="B186" s="75">
        <v>12628</v>
      </c>
      <c r="C186" s="51">
        <v>103.604905</v>
      </c>
      <c r="D186" s="51">
        <v>540.30871100000002</v>
      </c>
      <c r="E186" s="51">
        <v>505.42338228000006</v>
      </c>
    </row>
    <row r="187" spans="2:5">
      <c r="B187" s="76" t="s">
        <v>314</v>
      </c>
      <c r="C187" s="51">
        <v>103.604905</v>
      </c>
      <c r="D187" s="51">
        <v>540.30871100000002</v>
      </c>
      <c r="E187" s="51">
        <v>505.42338228000006</v>
      </c>
    </row>
    <row r="188" spans="2:5">
      <c r="B188" s="75">
        <v>13067</v>
      </c>
      <c r="C188" s="51">
        <v>11.391855</v>
      </c>
      <c r="D188" s="51">
        <v>2.6667E-2</v>
      </c>
      <c r="E188" s="51">
        <v>0</v>
      </c>
    </row>
    <row r="189" spans="2:5">
      <c r="B189" s="76" t="s">
        <v>315</v>
      </c>
      <c r="C189" s="51">
        <v>11.391855</v>
      </c>
      <c r="D189" s="51">
        <v>2.6667E-2</v>
      </c>
      <c r="E189" s="51">
        <v>0</v>
      </c>
    </row>
    <row r="190" spans="2:5">
      <c r="B190" s="75">
        <v>13378</v>
      </c>
      <c r="C190" s="51">
        <v>41.005532000000002</v>
      </c>
      <c r="D190" s="51">
        <v>23.888544829999997</v>
      </c>
      <c r="E190" s="51">
        <v>18.302209340000001</v>
      </c>
    </row>
    <row r="191" spans="2:5">
      <c r="B191" s="76" t="s">
        <v>316</v>
      </c>
      <c r="C191" s="51">
        <v>41.005532000000002</v>
      </c>
      <c r="D191" s="51">
        <v>23.888544829999997</v>
      </c>
      <c r="E191" s="51">
        <v>18.302209340000001</v>
      </c>
    </row>
    <row r="192" spans="2:5">
      <c r="B192" s="75">
        <v>13445</v>
      </c>
      <c r="C192" s="51">
        <v>5.4007740000000002</v>
      </c>
      <c r="D192" s="51">
        <v>13.335011</v>
      </c>
      <c r="E192" s="51">
        <v>1.1552457300000001</v>
      </c>
    </row>
    <row r="193" spans="2:5">
      <c r="B193" s="76" t="s">
        <v>317</v>
      </c>
      <c r="C193" s="51">
        <v>5.4007740000000002</v>
      </c>
      <c r="D193" s="51">
        <v>13.335011</v>
      </c>
      <c r="E193" s="51">
        <v>1.1552457300000001</v>
      </c>
    </row>
    <row r="194" spans="2:5">
      <c r="B194" s="75">
        <v>13539</v>
      </c>
      <c r="C194" s="51">
        <v>96.772452000000001</v>
      </c>
      <c r="D194" s="51">
        <v>64.75888479999999</v>
      </c>
      <c r="E194" s="51">
        <v>16.546192390000002</v>
      </c>
    </row>
    <row r="195" spans="2:5">
      <c r="B195" s="76" t="s">
        <v>318</v>
      </c>
      <c r="C195" s="51">
        <v>96.772452000000001</v>
      </c>
      <c r="D195" s="51">
        <v>64.75888479999999</v>
      </c>
      <c r="E195" s="51">
        <v>16.546192390000002</v>
      </c>
    </row>
    <row r="196" spans="2:5">
      <c r="B196" s="75">
        <v>13562</v>
      </c>
      <c r="C196" s="51">
        <v>4.9170999999999999E-2</v>
      </c>
      <c r="D196" s="51">
        <v>0</v>
      </c>
      <c r="E196" s="51">
        <v>0</v>
      </c>
    </row>
    <row r="197" spans="2:5">
      <c r="B197" s="76" t="s">
        <v>319</v>
      </c>
      <c r="C197" s="51">
        <v>4.9170999999999999E-2</v>
      </c>
      <c r="D197" s="51">
        <v>0</v>
      </c>
      <c r="E197" s="51">
        <v>0</v>
      </c>
    </row>
    <row r="198" spans="2:5">
      <c r="B198" s="75">
        <v>13797</v>
      </c>
      <c r="C198" s="51">
        <v>130</v>
      </c>
      <c r="D198" s="51">
        <v>130</v>
      </c>
      <c r="E198" s="51">
        <v>126.09999944999998</v>
      </c>
    </row>
    <row r="199" spans="2:5">
      <c r="B199" s="76" t="s">
        <v>320</v>
      </c>
      <c r="C199" s="51">
        <v>130</v>
      </c>
      <c r="D199" s="51">
        <v>130</v>
      </c>
      <c r="E199" s="51">
        <v>126.09999944999998</v>
      </c>
    </row>
    <row r="200" spans="2:5">
      <c r="B200" s="75">
        <v>14097</v>
      </c>
      <c r="C200" s="51">
        <v>0</v>
      </c>
      <c r="D200" s="51">
        <v>6.000000000931323E-7</v>
      </c>
      <c r="E200" s="51">
        <v>0</v>
      </c>
    </row>
    <row r="201" spans="2:5">
      <c r="B201" s="76" t="s">
        <v>321</v>
      </c>
      <c r="C201" s="51">
        <v>0</v>
      </c>
      <c r="D201" s="51">
        <v>6.000000000931323E-7</v>
      </c>
      <c r="E201" s="51">
        <v>0</v>
      </c>
    </row>
    <row r="202" spans="2:5">
      <c r="B202" s="75">
        <v>14103</v>
      </c>
      <c r="C202" s="51">
        <v>0</v>
      </c>
      <c r="D202" s="51">
        <v>0.50497243999999997</v>
      </c>
      <c r="E202" s="51">
        <v>0</v>
      </c>
    </row>
    <row r="203" spans="2:5">
      <c r="B203" s="76" t="s">
        <v>322</v>
      </c>
      <c r="C203" s="51">
        <v>0</v>
      </c>
      <c r="D203" s="51">
        <v>0.50497243999999997</v>
      </c>
      <c r="E203" s="51">
        <v>0</v>
      </c>
    </row>
    <row r="204" spans="2:5">
      <c r="B204" s="75">
        <v>14207</v>
      </c>
      <c r="C204" s="51">
        <v>15.440588999999999</v>
      </c>
      <c r="D204" s="51">
        <v>3.918374</v>
      </c>
      <c r="E204" s="51">
        <v>3.7799390099999997</v>
      </c>
    </row>
    <row r="205" spans="2:5">
      <c r="B205" s="76" t="s">
        <v>323</v>
      </c>
      <c r="C205" s="51">
        <v>15.440588999999999</v>
      </c>
      <c r="D205" s="51">
        <v>3.918374</v>
      </c>
      <c r="E205" s="51">
        <v>3.7799390099999997</v>
      </c>
    </row>
    <row r="206" spans="2:5">
      <c r="B206" s="75">
        <v>14255</v>
      </c>
      <c r="C206" s="51">
        <v>14.907114999999999</v>
      </c>
      <c r="D206" s="51">
        <v>14.274995000000001</v>
      </c>
      <c r="E206" s="51">
        <v>10.853604280000001</v>
      </c>
    </row>
    <row r="207" spans="2:5">
      <c r="B207" s="76" t="s">
        <v>324</v>
      </c>
      <c r="C207" s="51">
        <v>14.907114999999999</v>
      </c>
      <c r="D207" s="51">
        <v>14.274995000000001</v>
      </c>
      <c r="E207" s="51">
        <v>10.853604280000001</v>
      </c>
    </row>
    <row r="208" spans="2:5">
      <c r="B208" s="75">
        <v>14557</v>
      </c>
      <c r="C208" s="51">
        <v>5.628082</v>
      </c>
      <c r="D208" s="51">
        <v>2.8347659599999999</v>
      </c>
      <c r="E208" s="51">
        <v>0</v>
      </c>
    </row>
    <row r="209" spans="2:5">
      <c r="B209" s="76" t="s">
        <v>325</v>
      </c>
      <c r="C209" s="51">
        <v>5.628082</v>
      </c>
      <c r="D209" s="51">
        <v>2.8347659599999999</v>
      </c>
      <c r="E209" s="51">
        <v>0</v>
      </c>
    </row>
    <row r="210" spans="2:5">
      <c r="B210" s="75">
        <v>14639</v>
      </c>
      <c r="C210" s="51">
        <v>346.15384599999999</v>
      </c>
      <c r="D210" s="51">
        <v>208.10981100000001</v>
      </c>
      <c r="E210" s="51">
        <v>208.10981009</v>
      </c>
    </row>
    <row r="211" spans="2:5">
      <c r="B211" s="76" t="s">
        <v>326</v>
      </c>
      <c r="C211" s="51">
        <v>346.15384599999999</v>
      </c>
      <c r="D211" s="51">
        <v>208.10981100000001</v>
      </c>
      <c r="E211" s="51">
        <v>208.10981009</v>
      </c>
    </row>
    <row r="212" spans="2:5">
      <c r="B212" s="75">
        <v>14898</v>
      </c>
      <c r="C212" s="51">
        <v>0</v>
      </c>
      <c r="D212" s="51">
        <v>0</v>
      </c>
      <c r="E212" s="51">
        <v>0</v>
      </c>
    </row>
    <row r="213" spans="2:5">
      <c r="B213" s="76" t="s">
        <v>950</v>
      </c>
      <c r="C213" s="51">
        <v>0</v>
      </c>
      <c r="D213" s="51">
        <v>0</v>
      </c>
      <c r="E213" s="51">
        <v>0</v>
      </c>
    </row>
    <row r="214" spans="2:5">
      <c r="B214" s="75">
        <v>14899</v>
      </c>
      <c r="C214" s="51">
        <v>0</v>
      </c>
      <c r="D214" s="51">
        <v>0</v>
      </c>
      <c r="E214" s="51">
        <v>0</v>
      </c>
    </row>
    <row r="215" spans="2:5">
      <c r="B215" s="76" t="s">
        <v>951</v>
      </c>
      <c r="C215" s="51">
        <v>0</v>
      </c>
      <c r="D215" s="51">
        <v>0</v>
      </c>
      <c r="E215" s="51">
        <v>0</v>
      </c>
    </row>
    <row r="216" spans="2:5">
      <c r="B216" s="75">
        <v>14896</v>
      </c>
      <c r="C216" s="51">
        <v>0</v>
      </c>
      <c r="D216" s="51">
        <v>0</v>
      </c>
      <c r="E216" s="51">
        <v>0</v>
      </c>
    </row>
    <row r="217" spans="2:5">
      <c r="B217" s="76" t="s">
        <v>952</v>
      </c>
      <c r="C217" s="51">
        <v>0</v>
      </c>
      <c r="D217" s="51">
        <v>0</v>
      </c>
      <c r="E217" s="51">
        <v>0</v>
      </c>
    </row>
    <row r="218" spans="2:5">
      <c r="B218" s="75">
        <v>14892</v>
      </c>
      <c r="C218" s="51">
        <v>0</v>
      </c>
      <c r="D218" s="51">
        <v>0</v>
      </c>
      <c r="E218" s="51">
        <v>0</v>
      </c>
    </row>
    <row r="219" spans="2:5">
      <c r="B219" s="76" t="s">
        <v>953</v>
      </c>
      <c r="C219" s="51">
        <v>0</v>
      </c>
      <c r="D219" s="51">
        <v>0</v>
      </c>
      <c r="E219" s="51">
        <v>0</v>
      </c>
    </row>
    <row r="220" spans="2:5">
      <c r="B220" s="75">
        <v>14893</v>
      </c>
      <c r="C220" s="51">
        <v>0</v>
      </c>
      <c r="D220" s="51">
        <v>0</v>
      </c>
      <c r="E220" s="51">
        <v>0</v>
      </c>
    </row>
    <row r="221" spans="2:5">
      <c r="B221" s="76" t="s">
        <v>954</v>
      </c>
      <c r="C221" s="51">
        <v>0</v>
      </c>
      <c r="D221" s="51">
        <v>0</v>
      </c>
      <c r="E221" s="51">
        <v>0</v>
      </c>
    </row>
    <row r="222" spans="2:5">
      <c r="B222" s="74" t="s">
        <v>259</v>
      </c>
      <c r="C222" s="116">
        <v>0</v>
      </c>
      <c r="D222" s="116">
        <v>50</v>
      </c>
      <c r="E222" s="116">
        <v>49.999999940000002</v>
      </c>
    </row>
    <row r="223" spans="2:5">
      <c r="B223" s="75">
        <v>13797</v>
      </c>
      <c r="C223" s="51">
        <v>0</v>
      </c>
      <c r="D223" s="51">
        <v>50</v>
      </c>
      <c r="E223" s="51">
        <v>49.999999940000002</v>
      </c>
    </row>
    <row r="224" spans="2:5">
      <c r="B224" s="76" t="s">
        <v>320</v>
      </c>
      <c r="C224" s="51">
        <v>0</v>
      </c>
      <c r="D224" s="51">
        <v>50</v>
      </c>
      <c r="E224" s="51">
        <v>49.999999940000002</v>
      </c>
    </row>
    <row r="225" spans="2:5">
      <c r="B225" s="74" t="s">
        <v>282</v>
      </c>
      <c r="C225" s="116">
        <v>0</v>
      </c>
      <c r="D225" s="116">
        <v>0.1</v>
      </c>
      <c r="E225" s="116">
        <v>0</v>
      </c>
    </row>
    <row r="226" spans="2:5">
      <c r="B226" s="75">
        <v>14713</v>
      </c>
      <c r="C226" s="51">
        <v>0</v>
      </c>
      <c r="D226" s="51">
        <v>0.1</v>
      </c>
      <c r="E226" s="51">
        <v>0</v>
      </c>
    </row>
    <row r="227" spans="2:5">
      <c r="B227" s="76" t="s">
        <v>327</v>
      </c>
      <c r="C227" s="51">
        <v>0</v>
      </c>
      <c r="D227" s="51">
        <v>0.1</v>
      </c>
      <c r="E227" s="51">
        <v>0</v>
      </c>
    </row>
    <row r="228" spans="2:5">
      <c r="B228" s="74" t="s">
        <v>260</v>
      </c>
      <c r="C228" s="116">
        <v>2105.8917820000001</v>
      </c>
      <c r="D228" s="116">
        <v>1342.8757988099997</v>
      </c>
      <c r="E228" s="116">
        <v>275.13237569</v>
      </c>
    </row>
    <row r="229" spans="2:5">
      <c r="B229" s="75">
        <v>13928</v>
      </c>
      <c r="C229" s="51">
        <v>2105.8917820000001</v>
      </c>
      <c r="D229" s="51">
        <v>1280.7326968099997</v>
      </c>
      <c r="E229" s="51">
        <v>266.95309139999995</v>
      </c>
    </row>
    <row r="230" spans="2:5">
      <c r="B230" s="76" t="s">
        <v>328</v>
      </c>
      <c r="C230" s="51">
        <v>1105.8917819999999</v>
      </c>
      <c r="D230" s="51">
        <v>952.59647500000005</v>
      </c>
      <c r="E230" s="51">
        <v>5.7429035199999996</v>
      </c>
    </row>
    <row r="231" spans="2:5">
      <c r="B231" s="76" t="s">
        <v>329</v>
      </c>
      <c r="C231" s="51">
        <v>1000</v>
      </c>
      <c r="D231" s="51">
        <v>328.13622180999994</v>
      </c>
      <c r="E231" s="51">
        <v>261.21018788000003</v>
      </c>
    </row>
    <row r="232" spans="2:5">
      <c r="B232" s="75">
        <v>13952</v>
      </c>
      <c r="C232" s="51">
        <v>0</v>
      </c>
      <c r="D232" s="51">
        <v>15.776471000000001</v>
      </c>
      <c r="E232" s="51">
        <v>0</v>
      </c>
    </row>
    <row r="233" spans="2:5">
      <c r="B233" s="76" t="s">
        <v>330</v>
      </c>
      <c r="C233" s="51">
        <v>0</v>
      </c>
      <c r="D233" s="51">
        <v>15.776471000000001</v>
      </c>
      <c r="E233" s="51">
        <v>0</v>
      </c>
    </row>
    <row r="234" spans="2:5">
      <c r="B234" s="75">
        <v>13960</v>
      </c>
      <c r="C234" s="51">
        <v>0</v>
      </c>
      <c r="D234" s="51">
        <v>6.3666309999999999</v>
      </c>
      <c r="E234" s="51">
        <v>6.3666309999999999</v>
      </c>
    </row>
    <row r="235" spans="2:5">
      <c r="B235" s="76" t="s">
        <v>331</v>
      </c>
      <c r="C235" s="51">
        <v>0</v>
      </c>
      <c r="D235" s="51">
        <v>6.3666309999999999</v>
      </c>
      <c r="E235" s="51">
        <v>6.3666309999999999</v>
      </c>
    </row>
    <row r="236" spans="2:5">
      <c r="B236" s="75">
        <v>14293</v>
      </c>
      <c r="C236" s="51">
        <v>0</v>
      </c>
      <c r="D236" s="51">
        <v>40</v>
      </c>
      <c r="E236" s="51">
        <v>1.8126532900000001</v>
      </c>
    </row>
    <row r="237" spans="2:5">
      <c r="B237" s="76" t="s">
        <v>332</v>
      </c>
      <c r="C237" s="51">
        <v>0</v>
      </c>
      <c r="D237" s="51">
        <v>40</v>
      </c>
      <c r="E237" s="51">
        <v>1.8126532900000001</v>
      </c>
    </row>
    <row r="238" spans="2:5">
      <c r="B238" s="67" t="s">
        <v>333</v>
      </c>
      <c r="C238" s="51">
        <v>1116.546664</v>
      </c>
      <c r="D238" s="51">
        <v>1364.4921681200003</v>
      </c>
      <c r="E238" s="51">
        <v>687.03426175000016</v>
      </c>
    </row>
    <row r="239" spans="2:5">
      <c r="B239" s="74" t="s">
        <v>257</v>
      </c>
      <c r="C239" s="116">
        <v>439.91715099999999</v>
      </c>
      <c r="D239" s="116">
        <v>406.67593827000002</v>
      </c>
      <c r="E239" s="116">
        <v>344.22861004999999</v>
      </c>
    </row>
    <row r="240" spans="2:5">
      <c r="B240" s="75">
        <v>12523</v>
      </c>
      <c r="C240" s="51">
        <v>10.27655</v>
      </c>
      <c r="D240" s="51">
        <v>15.348781450000001</v>
      </c>
      <c r="E240" s="51">
        <v>12.218915560000001</v>
      </c>
    </row>
    <row r="241" spans="2:5">
      <c r="B241" s="76" t="s">
        <v>334</v>
      </c>
      <c r="C241" s="51">
        <v>10.27655</v>
      </c>
      <c r="D241" s="51">
        <v>15.348781450000001</v>
      </c>
      <c r="E241" s="51">
        <v>12.218915560000001</v>
      </c>
    </row>
    <row r="242" spans="2:5">
      <c r="B242" s="75">
        <v>12570</v>
      </c>
      <c r="C242" s="51">
        <v>2.7865310000000001</v>
      </c>
      <c r="D242" s="51">
        <v>0.163354</v>
      </c>
      <c r="E242" s="51">
        <v>0</v>
      </c>
    </row>
    <row r="243" spans="2:5">
      <c r="B243" s="76" t="s">
        <v>335</v>
      </c>
      <c r="C243" s="51">
        <v>2.7865310000000001</v>
      </c>
      <c r="D243" s="51">
        <v>0.163354</v>
      </c>
      <c r="E243" s="51">
        <v>0</v>
      </c>
    </row>
    <row r="244" spans="2:5">
      <c r="B244" s="75">
        <v>13044</v>
      </c>
      <c r="C244" s="51">
        <v>7.0139999999999994E-2</v>
      </c>
      <c r="D244" s="51">
        <v>14.07014</v>
      </c>
      <c r="E244" s="51">
        <v>0.42637798999999998</v>
      </c>
    </row>
    <row r="245" spans="2:5">
      <c r="B245" s="76" t="s">
        <v>336</v>
      </c>
      <c r="C245" s="51">
        <v>7.0139999999999994E-2</v>
      </c>
      <c r="D245" s="51">
        <v>14.07014</v>
      </c>
      <c r="E245" s="51">
        <v>0.42637798999999998</v>
      </c>
    </row>
    <row r="246" spans="2:5">
      <c r="B246" s="75">
        <v>13347</v>
      </c>
      <c r="C246" s="51">
        <v>4.3472999999999998E-2</v>
      </c>
      <c r="D246" s="51">
        <v>0</v>
      </c>
      <c r="E246" s="51">
        <v>0</v>
      </c>
    </row>
    <row r="247" spans="2:5">
      <c r="B247" s="76" t="s">
        <v>337</v>
      </c>
      <c r="C247" s="51">
        <v>4.3472999999999998E-2</v>
      </c>
      <c r="D247" s="51">
        <v>0</v>
      </c>
      <c r="E247" s="51">
        <v>0</v>
      </c>
    </row>
    <row r="248" spans="2:5">
      <c r="B248" s="75">
        <v>13379</v>
      </c>
      <c r="C248" s="51">
        <v>14.510408999999999</v>
      </c>
      <c r="D248" s="51">
        <v>3.0085120000000001</v>
      </c>
      <c r="E248" s="51">
        <v>0</v>
      </c>
    </row>
    <row r="249" spans="2:5">
      <c r="B249" s="76" t="s">
        <v>338</v>
      </c>
      <c r="C249" s="51">
        <v>14.510408999999999</v>
      </c>
      <c r="D249" s="51">
        <v>3.0085120000000001</v>
      </c>
      <c r="E249" s="51">
        <v>0</v>
      </c>
    </row>
    <row r="250" spans="2:5">
      <c r="B250" s="75">
        <v>13466</v>
      </c>
      <c r="C250" s="51">
        <v>14.911716</v>
      </c>
      <c r="D250" s="51">
        <v>0</v>
      </c>
      <c r="E250" s="51">
        <v>0</v>
      </c>
    </row>
    <row r="251" spans="2:5">
      <c r="B251" s="76" t="s">
        <v>339</v>
      </c>
      <c r="C251" s="51">
        <v>14.911716</v>
      </c>
      <c r="D251" s="51">
        <v>0</v>
      </c>
      <c r="E251" s="51">
        <v>0</v>
      </c>
    </row>
    <row r="252" spans="2:5">
      <c r="B252" s="75">
        <v>13542</v>
      </c>
      <c r="C252" s="51">
        <v>17.155654999999999</v>
      </c>
      <c r="D252" s="51">
        <v>46.315210130000004</v>
      </c>
      <c r="E252" s="51">
        <v>24.035233030000001</v>
      </c>
    </row>
    <row r="253" spans="2:5">
      <c r="B253" s="76" t="s">
        <v>340</v>
      </c>
      <c r="C253" s="51">
        <v>17.155654999999999</v>
      </c>
      <c r="D253" s="51">
        <v>46.315210130000004</v>
      </c>
      <c r="E253" s="51">
        <v>24.035233030000001</v>
      </c>
    </row>
    <row r="254" spans="2:5">
      <c r="B254" s="75">
        <v>13607</v>
      </c>
      <c r="C254" s="51">
        <v>1.4001399999999999</v>
      </c>
      <c r="D254" s="51">
        <v>14.674263570000001</v>
      </c>
      <c r="E254" s="51">
        <v>11.71158147</v>
      </c>
    </row>
    <row r="255" spans="2:5">
      <c r="B255" s="76" t="s">
        <v>341</v>
      </c>
      <c r="C255" s="51">
        <v>1.4001399999999999</v>
      </c>
      <c r="D255" s="51">
        <v>14.674263570000001</v>
      </c>
      <c r="E255" s="51">
        <v>11.71158147</v>
      </c>
    </row>
    <row r="256" spans="2:5">
      <c r="B256" s="75">
        <v>13818</v>
      </c>
      <c r="C256" s="51">
        <v>100</v>
      </c>
      <c r="D256" s="51">
        <v>100</v>
      </c>
      <c r="E256" s="51">
        <v>99.999999590000002</v>
      </c>
    </row>
    <row r="257" spans="2:5">
      <c r="B257" s="76" t="s">
        <v>342</v>
      </c>
      <c r="C257" s="51">
        <v>100</v>
      </c>
      <c r="D257" s="51">
        <v>100</v>
      </c>
      <c r="E257" s="51">
        <v>99.999999590000002</v>
      </c>
    </row>
    <row r="258" spans="2:5">
      <c r="B258" s="75">
        <v>14205</v>
      </c>
      <c r="C258" s="51">
        <v>3.623605</v>
      </c>
      <c r="D258" s="51">
        <v>3.623605</v>
      </c>
      <c r="E258" s="51">
        <v>3.20769707</v>
      </c>
    </row>
    <row r="259" spans="2:5">
      <c r="B259" s="76" t="s">
        <v>343</v>
      </c>
      <c r="C259" s="51">
        <v>3.623605</v>
      </c>
      <c r="D259" s="51">
        <v>3.623605</v>
      </c>
      <c r="E259" s="51">
        <v>3.20769707</v>
      </c>
    </row>
    <row r="260" spans="2:5">
      <c r="B260" s="75">
        <v>14239</v>
      </c>
      <c r="C260" s="51">
        <v>0</v>
      </c>
      <c r="D260" s="51">
        <v>0.42608399000000002</v>
      </c>
      <c r="E260" s="51">
        <v>0</v>
      </c>
    </row>
    <row r="261" spans="2:5">
      <c r="B261" s="76" t="s">
        <v>344</v>
      </c>
      <c r="C261" s="51">
        <v>0</v>
      </c>
      <c r="D261" s="51">
        <v>0.42608399000000002</v>
      </c>
      <c r="E261" s="51">
        <v>0</v>
      </c>
    </row>
    <row r="262" spans="2:5">
      <c r="B262" s="75">
        <v>14251</v>
      </c>
      <c r="C262" s="51">
        <v>0</v>
      </c>
      <c r="D262" s="51">
        <v>4.2004093300000003</v>
      </c>
      <c r="E262" s="51">
        <v>3.5598619300000003</v>
      </c>
    </row>
    <row r="263" spans="2:5">
      <c r="B263" s="76" t="s">
        <v>345</v>
      </c>
      <c r="C263" s="51">
        <v>0</v>
      </c>
      <c r="D263" s="51">
        <v>4.2004093300000003</v>
      </c>
      <c r="E263" s="51">
        <v>3.5598619300000003</v>
      </c>
    </row>
    <row r="264" spans="2:5">
      <c r="B264" s="75">
        <v>14392</v>
      </c>
      <c r="C264" s="51">
        <v>1.504759</v>
      </c>
      <c r="D264" s="51">
        <v>0</v>
      </c>
      <c r="E264" s="51">
        <v>0</v>
      </c>
    </row>
    <row r="265" spans="2:5">
      <c r="B265" s="76" t="s">
        <v>346</v>
      </c>
      <c r="C265" s="51">
        <v>1.504759</v>
      </c>
      <c r="D265" s="51">
        <v>0</v>
      </c>
      <c r="E265" s="51">
        <v>0</v>
      </c>
    </row>
    <row r="266" spans="2:5">
      <c r="B266" s="75">
        <v>14594</v>
      </c>
      <c r="C266" s="51">
        <v>42.864941000000002</v>
      </c>
      <c r="D266" s="51">
        <v>35.170741</v>
      </c>
      <c r="E266" s="51">
        <v>32.480398019999996</v>
      </c>
    </row>
    <row r="267" spans="2:5">
      <c r="B267" s="76" t="s">
        <v>347</v>
      </c>
      <c r="C267" s="51">
        <v>42.864941000000002</v>
      </c>
      <c r="D267" s="51">
        <v>35.170741</v>
      </c>
      <c r="E267" s="51">
        <v>32.480398019999996</v>
      </c>
    </row>
    <row r="268" spans="2:5">
      <c r="B268" s="75">
        <v>14636</v>
      </c>
      <c r="C268" s="51">
        <v>230.76923199999999</v>
      </c>
      <c r="D268" s="51">
        <v>156.58854600000001</v>
      </c>
      <c r="E268" s="51">
        <v>156.58854538999998</v>
      </c>
    </row>
    <row r="269" spans="2:5">
      <c r="B269" s="76" t="s">
        <v>348</v>
      </c>
      <c r="C269" s="51">
        <v>230.76923199999999</v>
      </c>
      <c r="D269" s="51">
        <v>156.58854600000001</v>
      </c>
      <c r="E269" s="51">
        <v>156.58854538999998</v>
      </c>
    </row>
    <row r="270" spans="2:5">
      <c r="B270" s="75">
        <v>14710</v>
      </c>
      <c r="C270" s="51">
        <v>0</v>
      </c>
      <c r="D270" s="51">
        <v>5.0532208000000001</v>
      </c>
      <c r="E270" s="51">
        <v>0</v>
      </c>
    </row>
    <row r="271" spans="2:5">
      <c r="B271" s="76" t="s">
        <v>349</v>
      </c>
      <c r="C271" s="51">
        <v>0</v>
      </c>
      <c r="D271" s="51">
        <v>5.0532208000000001</v>
      </c>
      <c r="E271" s="51">
        <v>0</v>
      </c>
    </row>
    <row r="272" spans="2:5">
      <c r="B272" s="75">
        <v>14888</v>
      </c>
      <c r="C272" s="51">
        <v>0</v>
      </c>
      <c r="D272" s="51">
        <v>0</v>
      </c>
      <c r="E272" s="51">
        <v>0</v>
      </c>
    </row>
    <row r="273" spans="2:5">
      <c r="B273" s="76" t="s">
        <v>955</v>
      </c>
      <c r="C273" s="51">
        <v>0</v>
      </c>
      <c r="D273" s="51">
        <v>0</v>
      </c>
      <c r="E273" s="51">
        <v>0</v>
      </c>
    </row>
    <row r="274" spans="2:5">
      <c r="B274" s="75">
        <v>395</v>
      </c>
      <c r="C274" s="51">
        <v>0</v>
      </c>
      <c r="D274" s="51">
        <v>8.0330709999999996</v>
      </c>
      <c r="E274" s="51">
        <v>0</v>
      </c>
    </row>
    <row r="275" spans="2:5">
      <c r="B275" s="76" t="s">
        <v>956</v>
      </c>
      <c r="C275" s="51">
        <v>0</v>
      </c>
      <c r="D275" s="51">
        <v>8.0330709999999996</v>
      </c>
      <c r="E275" s="51">
        <v>0</v>
      </c>
    </row>
    <row r="276" spans="2:5">
      <c r="B276" s="75">
        <v>14895</v>
      </c>
      <c r="C276" s="51">
        <v>0</v>
      </c>
      <c r="D276" s="51">
        <v>0</v>
      </c>
      <c r="E276" s="51">
        <v>0</v>
      </c>
    </row>
    <row r="277" spans="2:5">
      <c r="B277" s="76" t="s">
        <v>957</v>
      </c>
      <c r="C277" s="51">
        <v>0</v>
      </c>
      <c r="D277" s="51">
        <v>0</v>
      </c>
      <c r="E277" s="51">
        <v>0</v>
      </c>
    </row>
    <row r="278" spans="2:5">
      <c r="B278" s="75">
        <v>14897</v>
      </c>
      <c r="C278" s="51">
        <v>0</v>
      </c>
      <c r="D278" s="51">
        <v>0</v>
      </c>
      <c r="E278" s="51">
        <v>0</v>
      </c>
    </row>
    <row r="279" spans="2:5">
      <c r="B279" s="76" t="s">
        <v>958</v>
      </c>
      <c r="C279" s="51">
        <v>0</v>
      </c>
      <c r="D279" s="51">
        <v>0</v>
      </c>
      <c r="E279" s="51">
        <v>0</v>
      </c>
    </row>
    <row r="280" spans="2:5">
      <c r="B280" s="75">
        <v>14891</v>
      </c>
      <c r="C280" s="51">
        <v>0</v>
      </c>
      <c r="D280" s="51">
        <v>0</v>
      </c>
      <c r="E280" s="51">
        <v>0</v>
      </c>
    </row>
    <row r="281" spans="2:5">
      <c r="B281" s="76" t="s">
        <v>959</v>
      </c>
      <c r="C281" s="51">
        <v>0</v>
      </c>
      <c r="D281" s="51">
        <v>0</v>
      </c>
      <c r="E281" s="51">
        <v>0</v>
      </c>
    </row>
    <row r="282" spans="2:5">
      <c r="B282" s="74" t="s">
        <v>259</v>
      </c>
      <c r="C282" s="116">
        <v>0</v>
      </c>
      <c r="D282" s="116">
        <v>25</v>
      </c>
      <c r="E282" s="116">
        <v>24.999972980000003</v>
      </c>
    </row>
    <row r="283" spans="2:5">
      <c r="B283" s="75">
        <v>13818</v>
      </c>
      <c r="C283" s="51">
        <v>0</v>
      </c>
      <c r="D283" s="51">
        <v>25</v>
      </c>
      <c r="E283" s="51">
        <v>24.999972980000003</v>
      </c>
    </row>
    <row r="284" spans="2:5">
      <c r="B284" s="76" t="s">
        <v>342</v>
      </c>
      <c r="C284" s="51">
        <v>0</v>
      </c>
      <c r="D284" s="51">
        <v>25</v>
      </c>
      <c r="E284" s="51">
        <v>24.999972980000003</v>
      </c>
    </row>
    <row r="285" spans="2:5">
      <c r="B285" s="74" t="s">
        <v>260</v>
      </c>
      <c r="C285" s="116">
        <v>676.62951299999997</v>
      </c>
      <c r="D285" s="116">
        <v>932.81622985000001</v>
      </c>
      <c r="E285" s="116">
        <v>317.80567872000006</v>
      </c>
    </row>
    <row r="286" spans="2:5">
      <c r="B286" s="75">
        <v>13198</v>
      </c>
      <c r="C286" s="51">
        <v>0</v>
      </c>
      <c r="D286" s="51">
        <v>30</v>
      </c>
      <c r="E286" s="51">
        <v>0</v>
      </c>
    </row>
    <row r="287" spans="2:5">
      <c r="B287" s="76" t="s">
        <v>350</v>
      </c>
      <c r="C287" s="51">
        <v>0</v>
      </c>
      <c r="D287" s="51">
        <v>30</v>
      </c>
      <c r="E287" s="51">
        <v>0</v>
      </c>
    </row>
    <row r="288" spans="2:5">
      <c r="B288" s="75">
        <v>13928</v>
      </c>
      <c r="C288" s="51">
        <v>0</v>
      </c>
      <c r="D288" s="51">
        <v>276.21518084999997</v>
      </c>
      <c r="E288" s="51">
        <v>207.71656613000005</v>
      </c>
    </row>
    <row r="289" spans="2:5">
      <c r="B289" s="76" t="s">
        <v>329</v>
      </c>
      <c r="C289" s="51">
        <v>0</v>
      </c>
      <c r="D289" s="51">
        <v>276.21518084999997</v>
      </c>
      <c r="E289" s="51">
        <v>207.71656613000005</v>
      </c>
    </row>
    <row r="290" spans="2:5">
      <c r="B290" s="76" t="s">
        <v>258</v>
      </c>
      <c r="C290" s="51">
        <v>676.62951299999997</v>
      </c>
      <c r="D290" s="51">
        <v>626.60104899999999</v>
      </c>
      <c r="E290" s="51">
        <v>110.08911259</v>
      </c>
    </row>
    <row r="291" spans="2:5">
      <c r="B291" s="67" t="s">
        <v>263</v>
      </c>
      <c r="C291" s="51">
        <v>499.50696599999998</v>
      </c>
      <c r="D291" s="51">
        <v>1209.8537951200001</v>
      </c>
      <c r="E291" s="51">
        <v>881.19153404999997</v>
      </c>
    </row>
    <row r="292" spans="2:5">
      <c r="B292" s="74" t="s">
        <v>257</v>
      </c>
      <c r="C292" s="116">
        <v>499.50696599999998</v>
      </c>
      <c r="D292" s="116">
        <v>698.94576973999972</v>
      </c>
      <c r="E292" s="116">
        <v>605.01950865999993</v>
      </c>
    </row>
    <row r="293" spans="2:5">
      <c r="B293" s="75">
        <v>12524</v>
      </c>
      <c r="C293" s="51">
        <v>6.7863999999999994E-2</v>
      </c>
      <c r="D293" s="51">
        <v>6.7863999999999994E-2</v>
      </c>
      <c r="E293" s="51">
        <v>0</v>
      </c>
    </row>
    <row r="294" spans="2:5">
      <c r="B294" s="76" t="s">
        <v>351</v>
      </c>
      <c r="C294" s="51">
        <v>6.7863999999999994E-2</v>
      </c>
      <c r="D294" s="51">
        <v>6.7863999999999994E-2</v>
      </c>
      <c r="E294" s="51">
        <v>0</v>
      </c>
    </row>
    <row r="295" spans="2:5">
      <c r="B295" s="75">
        <v>12569</v>
      </c>
      <c r="C295" s="51">
        <v>4.8794620000000002</v>
      </c>
      <c r="D295" s="51">
        <v>32.786115000000002</v>
      </c>
      <c r="E295" s="51">
        <v>21.981824100000004</v>
      </c>
    </row>
    <row r="296" spans="2:5">
      <c r="B296" s="76" t="s">
        <v>352</v>
      </c>
      <c r="C296" s="51">
        <v>4.8794620000000002</v>
      </c>
      <c r="D296" s="51">
        <v>32.786115000000002</v>
      </c>
      <c r="E296" s="51">
        <v>21.981824100000004</v>
      </c>
    </row>
    <row r="297" spans="2:5">
      <c r="B297" s="75">
        <v>12635</v>
      </c>
      <c r="C297" s="51">
        <v>214</v>
      </c>
      <c r="D297" s="51">
        <v>223.46048300000001</v>
      </c>
      <c r="E297" s="51">
        <v>220.4592988</v>
      </c>
    </row>
    <row r="298" spans="2:5">
      <c r="B298" s="76" t="s">
        <v>353</v>
      </c>
      <c r="C298" s="51">
        <v>214</v>
      </c>
      <c r="D298" s="51">
        <v>223.46048300000001</v>
      </c>
      <c r="E298" s="51">
        <v>220.4592988</v>
      </c>
    </row>
    <row r="299" spans="2:5">
      <c r="B299" s="75">
        <v>13045</v>
      </c>
      <c r="C299" s="51">
        <v>1.4473370000000001</v>
      </c>
      <c r="D299" s="51">
        <v>14.610336999999999</v>
      </c>
      <c r="E299" s="51">
        <v>2.3391151299999997</v>
      </c>
    </row>
    <row r="300" spans="2:5">
      <c r="B300" s="76" t="s">
        <v>354</v>
      </c>
      <c r="C300" s="51">
        <v>1.4473370000000001</v>
      </c>
      <c r="D300" s="51">
        <v>14.610336999999999</v>
      </c>
      <c r="E300" s="51">
        <v>2.3391151299999997</v>
      </c>
    </row>
    <row r="301" spans="2:5">
      <c r="B301" s="75">
        <v>13380</v>
      </c>
      <c r="C301" s="51">
        <v>17.013874000000001</v>
      </c>
      <c r="D301" s="51">
        <v>34.342389619999999</v>
      </c>
      <c r="E301" s="51">
        <v>15.70671398</v>
      </c>
    </row>
    <row r="302" spans="2:5">
      <c r="B302" s="76" t="s">
        <v>355</v>
      </c>
      <c r="C302" s="51">
        <v>17.013874000000001</v>
      </c>
      <c r="D302" s="51">
        <v>34.342389619999999</v>
      </c>
      <c r="E302" s="51">
        <v>15.70671398</v>
      </c>
    </row>
    <row r="303" spans="2:5">
      <c r="B303" s="75">
        <v>13444</v>
      </c>
      <c r="C303" s="51">
        <v>0.68118299999999998</v>
      </c>
      <c r="D303" s="51">
        <v>20.568226280000001</v>
      </c>
      <c r="E303" s="51">
        <v>6.9761863100000001</v>
      </c>
    </row>
    <row r="304" spans="2:5">
      <c r="B304" s="76" t="s">
        <v>356</v>
      </c>
      <c r="C304" s="51">
        <v>0.68118299999999998</v>
      </c>
      <c r="D304" s="51">
        <v>20.568226280000001</v>
      </c>
      <c r="E304" s="51">
        <v>6.9761863100000001</v>
      </c>
    </row>
    <row r="305" spans="2:5">
      <c r="B305" s="75">
        <v>13544</v>
      </c>
      <c r="C305" s="51">
        <v>53.605469999999997</v>
      </c>
      <c r="D305" s="51">
        <v>22.586979929999998</v>
      </c>
      <c r="E305" s="51">
        <v>18.07749016</v>
      </c>
    </row>
    <row r="306" spans="2:5">
      <c r="B306" s="76" t="s">
        <v>357</v>
      </c>
      <c r="C306" s="51">
        <v>53.605469999999997</v>
      </c>
      <c r="D306" s="51">
        <v>22.586979929999998</v>
      </c>
      <c r="E306" s="51">
        <v>18.07749016</v>
      </c>
    </row>
    <row r="307" spans="2:5">
      <c r="B307" s="75">
        <v>13796</v>
      </c>
      <c r="C307" s="51">
        <v>130</v>
      </c>
      <c r="D307" s="51">
        <v>130</v>
      </c>
      <c r="E307" s="51">
        <v>126.09876396999999</v>
      </c>
    </row>
    <row r="308" spans="2:5">
      <c r="B308" s="76" t="s">
        <v>358</v>
      </c>
      <c r="C308" s="51">
        <v>130</v>
      </c>
      <c r="D308" s="51">
        <v>130</v>
      </c>
      <c r="E308" s="51">
        <v>126.09876396999999</v>
      </c>
    </row>
    <row r="309" spans="2:5">
      <c r="B309" s="75">
        <v>14087</v>
      </c>
      <c r="C309" s="51">
        <v>0</v>
      </c>
      <c r="D309" s="51">
        <v>0.37723899999999999</v>
      </c>
      <c r="E309" s="51">
        <v>0</v>
      </c>
    </row>
    <row r="310" spans="2:5">
      <c r="B310" s="76" t="s">
        <v>359</v>
      </c>
      <c r="C310" s="51">
        <v>0</v>
      </c>
      <c r="D310" s="51">
        <v>0.37723899999999999</v>
      </c>
      <c r="E310" s="51">
        <v>0</v>
      </c>
    </row>
    <row r="311" spans="2:5">
      <c r="B311" s="75">
        <v>14228</v>
      </c>
      <c r="C311" s="51">
        <v>13.317906000000001</v>
      </c>
      <c r="D311" s="51">
        <v>0.30043999999999998</v>
      </c>
      <c r="E311" s="51">
        <v>0</v>
      </c>
    </row>
    <row r="312" spans="2:5">
      <c r="B312" s="76" t="s">
        <v>360</v>
      </c>
      <c r="C312" s="51">
        <v>13.317906000000001</v>
      </c>
      <c r="D312" s="51">
        <v>0.30043999999999998</v>
      </c>
      <c r="E312" s="51">
        <v>0</v>
      </c>
    </row>
    <row r="313" spans="2:5">
      <c r="B313" s="75">
        <v>14540</v>
      </c>
      <c r="C313" s="51">
        <v>6.6050269999999998</v>
      </c>
      <c r="D313" s="51">
        <v>7.5486026800000001</v>
      </c>
      <c r="E313" s="51">
        <v>5.4868314400000004</v>
      </c>
    </row>
    <row r="314" spans="2:5">
      <c r="B314" s="76" t="s">
        <v>361</v>
      </c>
      <c r="C314" s="51">
        <v>6.6050269999999998</v>
      </c>
      <c r="D314" s="51">
        <v>7.5486026800000001</v>
      </c>
      <c r="E314" s="51">
        <v>5.4868314400000004</v>
      </c>
    </row>
    <row r="315" spans="2:5">
      <c r="B315" s="75">
        <v>14577</v>
      </c>
      <c r="C315" s="51">
        <v>57.888843000000001</v>
      </c>
      <c r="D315" s="51">
        <v>32.860074429999997</v>
      </c>
      <c r="E315" s="51">
        <v>26.608319890000001</v>
      </c>
    </row>
    <row r="316" spans="2:5">
      <c r="B316" s="76" t="s">
        <v>362</v>
      </c>
      <c r="C316" s="51">
        <v>57.888843000000001</v>
      </c>
      <c r="D316" s="51">
        <v>32.860074429999997</v>
      </c>
      <c r="E316" s="51">
        <v>26.608319890000001</v>
      </c>
    </row>
    <row r="317" spans="2:5">
      <c r="B317" s="75">
        <v>14619</v>
      </c>
      <c r="C317" s="51">
        <v>0</v>
      </c>
      <c r="D317" s="51">
        <v>161.284965</v>
      </c>
      <c r="E317" s="51">
        <v>161.28496487999999</v>
      </c>
    </row>
    <row r="318" spans="2:5">
      <c r="B318" s="76" t="s">
        <v>363</v>
      </c>
      <c r="C318" s="51">
        <v>0</v>
      </c>
      <c r="D318" s="51">
        <v>161.284965</v>
      </c>
      <c r="E318" s="51">
        <v>161.28496487999999</v>
      </c>
    </row>
    <row r="319" spans="2:5">
      <c r="B319" s="75">
        <v>14645</v>
      </c>
      <c r="C319" s="51">
        <v>0</v>
      </c>
      <c r="D319" s="51">
        <v>18.152053800000001</v>
      </c>
      <c r="E319" s="51">
        <v>0</v>
      </c>
    </row>
    <row r="320" spans="2:5">
      <c r="B320" s="76" t="s">
        <v>364</v>
      </c>
      <c r="C320" s="51">
        <v>0</v>
      </c>
      <c r="D320" s="51">
        <v>18.152053800000001</v>
      </c>
      <c r="E320" s="51">
        <v>0</v>
      </c>
    </row>
    <row r="321" spans="2:5">
      <c r="B321" s="75">
        <v>14886</v>
      </c>
      <c r="C321" s="51">
        <v>0</v>
      </c>
      <c r="D321" s="51">
        <v>0</v>
      </c>
      <c r="E321" s="51">
        <v>0</v>
      </c>
    </row>
    <row r="322" spans="2:5">
      <c r="B322" s="76" t="s">
        <v>960</v>
      </c>
      <c r="C322" s="51">
        <v>0</v>
      </c>
      <c r="D322" s="51">
        <v>0</v>
      </c>
      <c r="E322" s="51">
        <v>0</v>
      </c>
    </row>
    <row r="323" spans="2:5">
      <c r="B323" s="75">
        <v>14894</v>
      </c>
      <c r="C323" s="51">
        <v>0</v>
      </c>
      <c r="D323" s="51">
        <v>0</v>
      </c>
      <c r="E323" s="51">
        <v>0</v>
      </c>
    </row>
    <row r="324" spans="2:5">
      <c r="B324" s="76" t="s">
        <v>961</v>
      </c>
      <c r="C324" s="51">
        <v>0</v>
      </c>
      <c r="D324" s="51">
        <v>0</v>
      </c>
      <c r="E324" s="51">
        <v>0</v>
      </c>
    </row>
    <row r="325" spans="2:5">
      <c r="B325" s="74" t="s">
        <v>259</v>
      </c>
      <c r="C325" s="116">
        <v>0</v>
      </c>
      <c r="D325" s="116">
        <v>100</v>
      </c>
      <c r="E325" s="116">
        <v>49.999953179999999</v>
      </c>
    </row>
    <row r="326" spans="2:5">
      <c r="B326" s="75">
        <v>13796</v>
      </c>
      <c r="C326" s="51">
        <v>0</v>
      </c>
      <c r="D326" s="51">
        <v>100</v>
      </c>
      <c r="E326" s="51">
        <v>49.999953179999999</v>
      </c>
    </row>
    <row r="327" spans="2:5">
      <c r="B327" s="76" t="s">
        <v>358</v>
      </c>
      <c r="C327" s="51">
        <v>0</v>
      </c>
      <c r="D327" s="51">
        <v>100</v>
      </c>
      <c r="E327" s="51">
        <v>49.999953179999999</v>
      </c>
    </row>
    <row r="328" spans="2:5">
      <c r="B328" s="74" t="s">
        <v>260</v>
      </c>
      <c r="C328" s="116">
        <v>0</v>
      </c>
      <c r="D328" s="116">
        <v>410.9080253800002</v>
      </c>
      <c r="E328" s="116">
        <v>226.17207220999998</v>
      </c>
    </row>
    <row r="329" spans="2:5">
      <c r="B329" s="75">
        <v>13652</v>
      </c>
      <c r="C329" s="51">
        <v>0</v>
      </c>
      <c r="D329" s="51">
        <v>20</v>
      </c>
      <c r="E329" s="51">
        <v>0</v>
      </c>
    </row>
    <row r="330" spans="2:5">
      <c r="B330" s="76" t="s">
        <v>365</v>
      </c>
      <c r="C330" s="51">
        <v>0</v>
      </c>
      <c r="D330" s="51">
        <v>20</v>
      </c>
      <c r="E330" s="51">
        <v>0</v>
      </c>
    </row>
    <row r="331" spans="2:5">
      <c r="B331" s="75">
        <v>13928</v>
      </c>
      <c r="C331" s="51">
        <v>0</v>
      </c>
      <c r="D331" s="51">
        <v>337.77233419000015</v>
      </c>
      <c r="E331" s="51">
        <v>219.49836810999997</v>
      </c>
    </row>
    <row r="332" spans="2:5">
      <c r="B332" s="76" t="s">
        <v>329</v>
      </c>
      <c r="C332" s="51">
        <v>0</v>
      </c>
      <c r="D332" s="51">
        <v>337.77233419000015</v>
      </c>
      <c r="E332" s="51">
        <v>219.49836810999997</v>
      </c>
    </row>
    <row r="333" spans="2:5">
      <c r="B333" s="75">
        <v>14670</v>
      </c>
      <c r="C333" s="51">
        <v>0</v>
      </c>
      <c r="D333" s="51">
        <v>53.135691189999996</v>
      </c>
      <c r="E333" s="51">
        <v>6.6737040999999993</v>
      </c>
    </row>
    <row r="334" spans="2:5">
      <c r="B334" s="76" t="s">
        <v>366</v>
      </c>
      <c r="C334" s="51">
        <v>0</v>
      </c>
      <c r="D334" s="51">
        <v>53.135691189999996</v>
      </c>
      <c r="E334" s="51">
        <v>6.6737040999999993</v>
      </c>
    </row>
    <row r="335" spans="2:5">
      <c r="B335" s="67" t="s">
        <v>367</v>
      </c>
      <c r="C335" s="51">
        <v>681.94600300000002</v>
      </c>
      <c r="D335" s="51">
        <v>1905.72632301</v>
      </c>
      <c r="E335" s="51">
        <v>1106.8278644899999</v>
      </c>
    </row>
    <row r="336" spans="2:5">
      <c r="B336" s="74" t="s">
        <v>257</v>
      </c>
      <c r="C336" s="116">
        <v>609.57731000000001</v>
      </c>
      <c r="D336" s="116">
        <v>1808.3576300100001</v>
      </c>
      <c r="E336" s="116">
        <v>1081.8278650799998</v>
      </c>
    </row>
    <row r="337" spans="2:5">
      <c r="B337" s="75">
        <v>6131</v>
      </c>
      <c r="C337" s="51">
        <v>126.862072</v>
      </c>
      <c r="D337" s="51">
        <v>126.862072</v>
      </c>
      <c r="E337" s="51">
        <v>122.24408919000001</v>
      </c>
    </row>
    <row r="338" spans="2:5">
      <c r="B338" s="76" t="s">
        <v>378</v>
      </c>
      <c r="C338" s="51">
        <v>126.862072</v>
      </c>
      <c r="D338" s="51">
        <v>126.862072</v>
      </c>
      <c r="E338" s="51">
        <v>122.24408919000001</v>
      </c>
    </row>
    <row r="339" spans="2:5">
      <c r="B339" s="75">
        <v>12525</v>
      </c>
      <c r="C339" s="51">
        <v>6.3970060000000002</v>
      </c>
      <c r="D339" s="51">
        <v>0.39700600000000003</v>
      </c>
      <c r="E339" s="51">
        <v>0</v>
      </c>
    </row>
    <row r="340" spans="2:5">
      <c r="B340" s="76" t="s">
        <v>368</v>
      </c>
      <c r="C340" s="51">
        <v>6.3970060000000002</v>
      </c>
      <c r="D340" s="51">
        <v>0.39700600000000003</v>
      </c>
      <c r="E340" s="51">
        <v>0</v>
      </c>
    </row>
    <row r="341" spans="2:5">
      <c r="B341" s="75">
        <v>12568</v>
      </c>
      <c r="C341" s="51">
        <v>4.9753740000000004</v>
      </c>
      <c r="D341" s="51">
        <v>40.812955100000003</v>
      </c>
      <c r="E341" s="51">
        <v>7.9937387400000004</v>
      </c>
    </row>
    <row r="342" spans="2:5">
      <c r="B342" s="76" t="s">
        <v>369</v>
      </c>
      <c r="C342" s="51">
        <v>4.9753740000000004</v>
      </c>
      <c r="D342" s="51">
        <v>40.812955100000003</v>
      </c>
      <c r="E342" s="51">
        <v>7.9937387400000004</v>
      </c>
    </row>
    <row r="343" spans="2:5">
      <c r="B343" s="75">
        <v>13043</v>
      </c>
      <c r="C343" s="51">
        <v>3.4891230000000002</v>
      </c>
      <c r="D343" s="51">
        <v>2.6667E-2</v>
      </c>
      <c r="E343" s="51">
        <v>0</v>
      </c>
    </row>
    <row r="344" spans="2:5">
      <c r="B344" s="76" t="s">
        <v>370</v>
      </c>
      <c r="C344" s="51">
        <v>3.4891230000000002</v>
      </c>
      <c r="D344" s="51">
        <v>2.6667E-2</v>
      </c>
      <c r="E344" s="51">
        <v>0</v>
      </c>
    </row>
    <row r="345" spans="2:5">
      <c r="B345" s="75">
        <v>13381</v>
      </c>
      <c r="C345" s="51">
        <v>15.236758</v>
      </c>
      <c r="D345" s="51">
        <v>7.5195999999999996</v>
      </c>
      <c r="E345" s="51">
        <v>7.5195644400000008</v>
      </c>
    </row>
    <row r="346" spans="2:5">
      <c r="B346" s="76" t="s">
        <v>371</v>
      </c>
      <c r="C346" s="51">
        <v>15.236758</v>
      </c>
      <c r="D346" s="51">
        <v>7.5195999999999996</v>
      </c>
      <c r="E346" s="51">
        <v>7.5195644400000008</v>
      </c>
    </row>
    <row r="347" spans="2:5">
      <c r="B347" s="75">
        <v>13459</v>
      </c>
      <c r="C347" s="51">
        <v>3.7603179999999998</v>
      </c>
      <c r="D347" s="51">
        <v>2.2458184500000002</v>
      </c>
      <c r="E347" s="51">
        <v>0.76305207999999991</v>
      </c>
    </row>
    <row r="348" spans="2:5">
      <c r="B348" s="76" t="s">
        <v>372</v>
      </c>
      <c r="C348" s="51">
        <v>3.7603179999999998</v>
      </c>
      <c r="D348" s="51">
        <v>2.2458184500000002</v>
      </c>
      <c r="E348" s="51">
        <v>0.76305207999999991</v>
      </c>
    </row>
    <row r="349" spans="2:5">
      <c r="B349" s="75">
        <v>13546</v>
      </c>
      <c r="C349" s="51">
        <v>11.993252</v>
      </c>
      <c r="D349" s="51">
        <v>44.443252000000001</v>
      </c>
      <c r="E349" s="51">
        <v>6.7565107400000004</v>
      </c>
    </row>
    <row r="350" spans="2:5">
      <c r="B350" s="76" t="s">
        <v>919</v>
      </c>
      <c r="C350" s="51">
        <v>11.993252</v>
      </c>
      <c r="D350" s="51">
        <v>44.443252000000001</v>
      </c>
      <c r="E350" s="51">
        <v>6.7565107400000004</v>
      </c>
    </row>
    <row r="351" spans="2:5">
      <c r="B351" s="75">
        <v>13817</v>
      </c>
      <c r="C351" s="51">
        <v>100</v>
      </c>
      <c r="D351" s="51">
        <v>100</v>
      </c>
      <c r="E351" s="51">
        <v>99.999999999999986</v>
      </c>
    </row>
    <row r="352" spans="2:5">
      <c r="B352" s="76" t="s">
        <v>373</v>
      </c>
      <c r="C352" s="51">
        <v>100</v>
      </c>
      <c r="D352" s="51">
        <v>100</v>
      </c>
      <c r="E352" s="51">
        <v>99.999999999999986</v>
      </c>
    </row>
    <row r="353" spans="2:5">
      <c r="B353" s="75">
        <v>14178</v>
      </c>
      <c r="C353" s="51">
        <v>321.91753199999999</v>
      </c>
      <c r="D353" s="51">
        <v>368.64542445999996</v>
      </c>
      <c r="E353" s="51">
        <v>285.82254619999998</v>
      </c>
    </row>
    <row r="354" spans="2:5">
      <c r="B354" s="76" t="s">
        <v>374</v>
      </c>
      <c r="C354" s="51">
        <v>321.91753199999999</v>
      </c>
      <c r="D354" s="51">
        <v>368.64542445999996</v>
      </c>
      <c r="E354" s="51">
        <v>285.82254619999998</v>
      </c>
    </row>
    <row r="355" spans="2:5">
      <c r="B355" s="75">
        <v>14390</v>
      </c>
      <c r="C355" s="51">
        <v>14.945874999999999</v>
      </c>
      <c r="D355" s="51">
        <v>14.945874999999999</v>
      </c>
      <c r="E355" s="51">
        <v>13.623923359999999</v>
      </c>
    </row>
    <row r="356" spans="2:5">
      <c r="B356" s="76" t="s">
        <v>375</v>
      </c>
      <c r="C356" s="51">
        <v>14.945874999999999</v>
      </c>
      <c r="D356" s="51">
        <v>14.945874999999999</v>
      </c>
      <c r="E356" s="51">
        <v>13.623923359999999</v>
      </c>
    </row>
    <row r="357" spans="2:5">
      <c r="B357" s="75">
        <v>14584</v>
      </c>
      <c r="C357" s="51">
        <v>0</v>
      </c>
      <c r="D357" s="51">
        <v>0</v>
      </c>
      <c r="E357" s="51">
        <v>0</v>
      </c>
    </row>
    <row r="358" spans="2:5">
      <c r="B358" s="76" t="s">
        <v>376</v>
      </c>
      <c r="C358" s="51">
        <v>0</v>
      </c>
      <c r="D358" s="51">
        <v>0</v>
      </c>
      <c r="E358" s="51">
        <v>0</v>
      </c>
    </row>
    <row r="359" spans="2:5">
      <c r="B359" s="75">
        <v>14697</v>
      </c>
      <c r="C359" s="51">
        <v>0</v>
      </c>
      <c r="D359" s="51">
        <v>1100.9589599999999</v>
      </c>
      <c r="E359" s="51">
        <v>537.06544032999989</v>
      </c>
    </row>
    <row r="360" spans="2:5">
      <c r="B360" s="76" t="s">
        <v>377</v>
      </c>
      <c r="C360" s="51">
        <v>0</v>
      </c>
      <c r="D360" s="51">
        <v>1100.9589599999999</v>
      </c>
      <c r="E360" s="51">
        <v>537.06544032999989</v>
      </c>
    </row>
    <row r="361" spans="2:5">
      <c r="B361" s="76" t="s">
        <v>258</v>
      </c>
      <c r="C361" s="51">
        <v>0</v>
      </c>
      <c r="D361" s="51">
        <v>1.5</v>
      </c>
      <c r="E361" s="51">
        <v>3.9E-2</v>
      </c>
    </row>
    <row r="362" spans="2:5">
      <c r="B362" s="74" t="s">
        <v>259</v>
      </c>
      <c r="C362" s="116">
        <v>0</v>
      </c>
      <c r="D362" s="116">
        <v>25</v>
      </c>
      <c r="E362" s="116">
        <v>24.999999410000001</v>
      </c>
    </row>
    <row r="363" spans="2:5">
      <c r="B363" s="75">
        <v>13817</v>
      </c>
      <c r="C363" s="51">
        <v>0</v>
      </c>
      <c r="D363" s="51">
        <v>25</v>
      </c>
      <c r="E363" s="51">
        <v>24.999999410000001</v>
      </c>
    </row>
    <row r="364" spans="2:5">
      <c r="B364" s="76" t="s">
        <v>373</v>
      </c>
      <c r="C364" s="51">
        <v>0</v>
      </c>
      <c r="D364" s="51">
        <v>25</v>
      </c>
      <c r="E364" s="51">
        <v>24.999999410000001</v>
      </c>
    </row>
    <row r="365" spans="2:5">
      <c r="B365" s="74" t="s">
        <v>261</v>
      </c>
      <c r="C365" s="116">
        <v>72.368692999999993</v>
      </c>
      <c r="D365" s="116">
        <v>72.368692999999993</v>
      </c>
      <c r="E365" s="116">
        <v>0</v>
      </c>
    </row>
    <row r="366" spans="2:5">
      <c r="B366" s="76" t="s">
        <v>258</v>
      </c>
      <c r="C366" s="51">
        <v>72.368692999999993</v>
      </c>
      <c r="D366" s="51">
        <v>72.368692999999993</v>
      </c>
      <c r="E366" s="51">
        <v>0</v>
      </c>
    </row>
    <row r="367" spans="2:5">
      <c r="B367" s="67" t="s">
        <v>264</v>
      </c>
      <c r="C367" s="51">
        <v>2184.7459309999999</v>
      </c>
      <c r="D367" s="51">
        <v>1722.37838184</v>
      </c>
      <c r="E367" s="51">
        <v>1514.2731300600001</v>
      </c>
    </row>
    <row r="368" spans="2:5">
      <c r="B368" s="74" t="s">
        <v>257</v>
      </c>
      <c r="C368" s="116">
        <v>2063.8859309999998</v>
      </c>
      <c r="D368" s="116">
        <v>1468.5149803199999</v>
      </c>
      <c r="E368" s="116">
        <v>1343.63970778</v>
      </c>
    </row>
    <row r="369" spans="2:5">
      <c r="B369" s="75">
        <v>12527</v>
      </c>
      <c r="C369" s="51">
        <v>5.8507410000000002</v>
      </c>
      <c r="D369" s="51">
        <v>2.2797260000000001</v>
      </c>
      <c r="E369" s="51">
        <v>2.1439979500000002</v>
      </c>
    </row>
    <row r="370" spans="2:5">
      <c r="B370" s="76" t="s">
        <v>379</v>
      </c>
      <c r="C370" s="51">
        <v>5.8507410000000002</v>
      </c>
      <c r="D370" s="51">
        <v>2.2797260000000001</v>
      </c>
      <c r="E370" s="51">
        <v>2.1439979500000002</v>
      </c>
    </row>
    <row r="371" spans="2:5">
      <c r="B371" s="75">
        <v>12566</v>
      </c>
      <c r="C371" s="51">
        <v>15.029163</v>
      </c>
      <c r="D371" s="51">
        <v>45.763515230000003</v>
      </c>
      <c r="E371" s="51">
        <v>22.70491925</v>
      </c>
    </row>
    <row r="372" spans="2:5">
      <c r="B372" s="76" t="s">
        <v>380</v>
      </c>
      <c r="C372" s="51">
        <v>15.029163</v>
      </c>
      <c r="D372" s="51">
        <v>45.763515230000003</v>
      </c>
      <c r="E372" s="51">
        <v>22.70491925</v>
      </c>
    </row>
    <row r="373" spans="2:5">
      <c r="B373" s="75">
        <v>13047</v>
      </c>
      <c r="C373" s="51">
        <v>7.8349219999999997</v>
      </c>
      <c r="D373" s="51">
        <v>2.98223248</v>
      </c>
      <c r="E373" s="51">
        <v>1.8668124799999999</v>
      </c>
    </row>
    <row r="374" spans="2:5">
      <c r="B374" s="76" t="s">
        <v>381</v>
      </c>
      <c r="C374" s="51">
        <v>7.8349219999999997</v>
      </c>
      <c r="D374" s="51">
        <v>2.98223248</v>
      </c>
      <c r="E374" s="51">
        <v>1.8668124799999999</v>
      </c>
    </row>
    <row r="375" spans="2:5">
      <c r="B375" s="75">
        <v>13383</v>
      </c>
      <c r="C375" s="51">
        <v>66.712107000000003</v>
      </c>
      <c r="D375" s="51">
        <v>59.128124389999996</v>
      </c>
      <c r="E375" s="51">
        <v>51.128124380000003</v>
      </c>
    </row>
    <row r="376" spans="2:5">
      <c r="B376" s="76" t="s">
        <v>382</v>
      </c>
      <c r="C376" s="51">
        <v>66.712107000000003</v>
      </c>
      <c r="D376" s="51">
        <v>59.128124389999996</v>
      </c>
      <c r="E376" s="51">
        <v>51.128124380000003</v>
      </c>
    </row>
    <row r="377" spans="2:5">
      <c r="B377" s="75">
        <v>13437</v>
      </c>
      <c r="C377" s="51">
        <v>12.313435</v>
      </c>
      <c r="D377" s="51">
        <v>5.3332999999999998E-2</v>
      </c>
      <c r="E377" s="51">
        <v>0</v>
      </c>
    </row>
    <row r="378" spans="2:5">
      <c r="B378" s="76" t="s">
        <v>383</v>
      </c>
      <c r="C378" s="51">
        <v>12.313435</v>
      </c>
      <c r="D378" s="51">
        <v>5.3332999999999998E-2</v>
      </c>
      <c r="E378" s="51">
        <v>0</v>
      </c>
    </row>
    <row r="379" spans="2:5">
      <c r="B379" s="75">
        <v>13549</v>
      </c>
      <c r="C379" s="51">
        <v>27.28979</v>
      </c>
      <c r="D379" s="51">
        <v>11.626053539999999</v>
      </c>
      <c r="E379" s="51">
        <v>5.2665280399999999</v>
      </c>
    </row>
    <row r="380" spans="2:5">
      <c r="B380" s="76" t="s">
        <v>384</v>
      </c>
      <c r="C380" s="51">
        <v>27.28979</v>
      </c>
      <c r="D380" s="51">
        <v>11.626053539999999</v>
      </c>
      <c r="E380" s="51">
        <v>5.2665280399999999</v>
      </c>
    </row>
    <row r="381" spans="2:5">
      <c r="B381" s="75">
        <v>13579</v>
      </c>
      <c r="C381" s="51">
        <v>1.804989</v>
      </c>
      <c r="D381" s="51">
        <v>1.804989</v>
      </c>
      <c r="E381" s="51">
        <v>0.67375751000000006</v>
      </c>
    </row>
    <row r="382" spans="2:5">
      <c r="B382" s="76" t="s">
        <v>385</v>
      </c>
      <c r="C382" s="51">
        <v>1.804989</v>
      </c>
      <c r="D382" s="51">
        <v>1.804989</v>
      </c>
      <c r="E382" s="51">
        <v>0.67375751000000006</v>
      </c>
    </row>
    <row r="383" spans="2:5">
      <c r="B383" s="75">
        <v>13619</v>
      </c>
      <c r="C383" s="51">
        <v>4.1972000000000002E-2</v>
      </c>
      <c r="D383" s="51">
        <v>10.925972</v>
      </c>
      <c r="E383" s="51">
        <v>3.3289056800000001</v>
      </c>
    </row>
    <row r="384" spans="2:5">
      <c r="B384" s="76" t="s">
        <v>386</v>
      </c>
      <c r="C384" s="51">
        <v>4.1972000000000002E-2</v>
      </c>
      <c r="D384" s="51">
        <v>10.925972</v>
      </c>
      <c r="E384" s="51">
        <v>3.3289056800000001</v>
      </c>
    </row>
    <row r="385" spans="2:5">
      <c r="B385" s="75">
        <v>13656</v>
      </c>
      <c r="C385" s="51">
        <v>822.75795100000005</v>
      </c>
      <c r="D385" s="51">
        <v>792.92277063000029</v>
      </c>
      <c r="E385" s="51">
        <v>791.90863767000008</v>
      </c>
    </row>
    <row r="386" spans="2:5">
      <c r="B386" s="76" t="s">
        <v>387</v>
      </c>
      <c r="C386" s="51">
        <v>822.75795100000005</v>
      </c>
      <c r="D386" s="51">
        <v>792.92277063000029</v>
      </c>
      <c r="E386" s="51">
        <v>791.90863767000008</v>
      </c>
    </row>
    <row r="387" spans="2:5">
      <c r="B387" s="75">
        <v>13805</v>
      </c>
      <c r="C387" s="51">
        <v>130</v>
      </c>
      <c r="D387" s="51">
        <v>130</v>
      </c>
      <c r="E387" s="51">
        <v>126.09999978</v>
      </c>
    </row>
    <row r="388" spans="2:5">
      <c r="B388" s="76" t="s">
        <v>388</v>
      </c>
      <c r="C388" s="51">
        <v>130</v>
      </c>
      <c r="D388" s="51">
        <v>130</v>
      </c>
      <c r="E388" s="51">
        <v>126.09999978</v>
      </c>
    </row>
    <row r="389" spans="2:5">
      <c r="B389" s="75">
        <v>13839</v>
      </c>
      <c r="C389" s="51">
        <v>300</v>
      </c>
      <c r="D389" s="51">
        <v>76.972239000000002</v>
      </c>
      <c r="E389" s="51">
        <v>45.346131849999999</v>
      </c>
    </row>
    <row r="390" spans="2:5">
      <c r="B390" s="76" t="s">
        <v>389</v>
      </c>
      <c r="C390" s="51">
        <v>300</v>
      </c>
      <c r="D390" s="51">
        <v>76.972239000000002</v>
      </c>
      <c r="E390" s="51">
        <v>45.346131849999999</v>
      </c>
    </row>
    <row r="391" spans="2:5">
      <c r="B391" s="75">
        <v>14244</v>
      </c>
      <c r="C391" s="51">
        <v>18.597757000000001</v>
      </c>
      <c r="D391" s="51">
        <v>14.878205599999999</v>
      </c>
      <c r="E391" s="51">
        <v>10.98789193</v>
      </c>
    </row>
    <row r="392" spans="2:5">
      <c r="B392" s="76" t="s">
        <v>390</v>
      </c>
      <c r="C392" s="51">
        <v>18.597757000000001</v>
      </c>
      <c r="D392" s="51">
        <v>14.878205599999999</v>
      </c>
      <c r="E392" s="51">
        <v>10.98789193</v>
      </c>
    </row>
    <row r="393" spans="2:5">
      <c r="B393" s="75">
        <v>14497</v>
      </c>
      <c r="C393" s="51">
        <v>98.574766999999994</v>
      </c>
      <c r="D393" s="51">
        <v>66.574766999999994</v>
      </c>
      <c r="E393" s="51">
        <v>55.548430049999979</v>
      </c>
    </row>
    <row r="394" spans="2:5">
      <c r="B394" s="76" t="s">
        <v>391</v>
      </c>
      <c r="C394" s="51">
        <v>98.574766999999994</v>
      </c>
      <c r="D394" s="51">
        <v>66.574766999999994</v>
      </c>
      <c r="E394" s="51">
        <v>55.548430049999979</v>
      </c>
    </row>
    <row r="395" spans="2:5">
      <c r="B395" s="75">
        <v>14570</v>
      </c>
      <c r="C395" s="51">
        <v>85.957851000000005</v>
      </c>
      <c r="D395" s="51">
        <v>79.806950999999998</v>
      </c>
      <c r="E395" s="51">
        <v>79.759855760000008</v>
      </c>
    </row>
    <row r="396" spans="2:5">
      <c r="B396" s="76" t="s">
        <v>392</v>
      </c>
      <c r="C396" s="51">
        <v>85.957851000000005</v>
      </c>
      <c r="D396" s="51">
        <v>79.806950999999998</v>
      </c>
      <c r="E396" s="51">
        <v>79.759855760000008</v>
      </c>
    </row>
    <row r="397" spans="2:5">
      <c r="B397" s="75">
        <v>14585</v>
      </c>
      <c r="C397" s="51">
        <v>252.50135599999999</v>
      </c>
      <c r="D397" s="51">
        <v>108.59448745</v>
      </c>
      <c r="E397" s="51">
        <v>84.550516540000004</v>
      </c>
    </row>
    <row r="398" spans="2:5">
      <c r="B398" s="76" t="s">
        <v>393</v>
      </c>
      <c r="C398" s="51">
        <v>252.50135599999999</v>
      </c>
      <c r="D398" s="51">
        <v>108.59448745</v>
      </c>
      <c r="E398" s="51">
        <v>84.550516540000004</v>
      </c>
    </row>
    <row r="399" spans="2:5">
      <c r="B399" s="75">
        <v>14586</v>
      </c>
      <c r="C399" s="51">
        <v>43.474330000000002</v>
      </c>
      <c r="D399" s="51">
        <v>10.701613999999999</v>
      </c>
      <c r="E399" s="51">
        <v>9.825198910000001</v>
      </c>
    </row>
    <row r="400" spans="2:5">
      <c r="B400" s="76" t="s">
        <v>394</v>
      </c>
      <c r="C400" s="51">
        <v>43.474330000000002</v>
      </c>
      <c r="D400" s="51">
        <v>10.701613999999999</v>
      </c>
      <c r="E400" s="51">
        <v>9.825198910000001</v>
      </c>
    </row>
    <row r="401" spans="2:5">
      <c r="B401" s="75">
        <v>14615</v>
      </c>
      <c r="C401" s="51">
        <v>175.1448</v>
      </c>
      <c r="D401" s="51">
        <v>52.5</v>
      </c>
      <c r="E401" s="51">
        <v>52.5</v>
      </c>
    </row>
    <row r="402" spans="2:5">
      <c r="B402" s="76" t="s">
        <v>395</v>
      </c>
      <c r="C402" s="51">
        <v>175.1448</v>
      </c>
      <c r="D402" s="51">
        <v>52.5</v>
      </c>
      <c r="E402" s="51">
        <v>52.5</v>
      </c>
    </row>
    <row r="403" spans="2:5">
      <c r="B403" s="75">
        <v>14642</v>
      </c>
      <c r="C403" s="51">
        <v>0</v>
      </c>
      <c r="D403" s="51">
        <v>1</v>
      </c>
      <c r="E403" s="51">
        <v>0</v>
      </c>
    </row>
    <row r="404" spans="2:5">
      <c r="B404" s="76" t="s">
        <v>396</v>
      </c>
      <c r="C404" s="51">
        <v>0</v>
      </c>
      <c r="D404" s="51">
        <v>1</v>
      </c>
      <c r="E404" s="51">
        <v>0</v>
      </c>
    </row>
    <row r="405" spans="2:5">
      <c r="B405" s="75">
        <v>14829</v>
      </c>
      <c r="C405" s="51">
        <v>0</v>
      </c>
      <c r="D405" s="51">
        <v>0</v>
      </c>
      <c r="E405" s="51">
        <v>0</v>
      </c>
    </row>
    <row r="406" spans="2:5">
      <c r="B406" s="76" t="s">
        <v>962</v>
      </c>
      <c r="C406" s="51">
        <v>0</v>
      </c>
      <c r="D406" s="51">
        <v>0</v>
      </c>
      <c r="E406" s="51">
        <v>0</v>
      </c>
    </row>
    <row r="407" spans="2:5">
      <c r="B407" s="74" t="s">
        <v>259</v>
      </c>
      <c r="C407" s="116">
        <v>0</v>
      </c>
      <c r="D407" s="116">
        <v>125</v>
      </c>
      <c r="E407" s="116">
        <v>73.411906430000002</v>
      </c>
    </row>
    <row r="408" spans="2:5">
      <c r="B408" s="75">
        <v>13805</v>
      </c>
      <c r="C408" s="51">
        <v>0</v>
      </c>
      <c r="D408" s="51">
        <v>125</v>
      </c>
      <c r="E408" s="51">
        <v>73.411906430000002</v>
      </c>
    </row>
    <row r="409" spans="2:5">
      <c r="B409" s="76" t="s">
        <v>388</v>
      </c>
      <c r="C409" s="51">
        <v>0</v>
      </c>
      <c r="D409" s="51">
        <v>125</v>
      </c>
      <c r="E409" s="51">
        <v>73.411906430000002</v>
      </c>
    </row>
    <row r="410" spans="2:5">
      <c r="B410" s="74" t="s">
        <v>260</v>
      </c>
      <c r="C410" s="116">
        <v>120.86</v>
      </c>
      <c r="D410" s="116">
        <v>128.86340152000002</v>
      </c>
      <c r="E410" s="116">
        <v>97.221515849999989</v>
      </c>
    </row>
    <row r="411" spans="2:5">
      <c r="B411" s="75">
        <v>2451</v>
      </c>
      <c r="C411" s="51">
        <v>0</v>
      </c>
      <c r="D411" s="51">
        <v>36.063417999999999</v>
      </c>
      <c r="E411" s="51">
        <v>4.5284472000000004</v>
      </c>
    </row>
    <row r="412" spans="2:5">
      <c r="B412" s="76" t="s">
        <v>398</v>
      </c>
      <c r="C412" s="51">
        <v>0</v>
      </c>
      <c r="D412" s="51">
        <v>36.063417999999999</v>
      </c>
      <c r="E412" s="51">
        <v>4.5284472000000004</v>
      </c>
    </row>
    <row r="413" spans="2:5">
      <c r="B413" s="75">
        <v>13837</v>
      </c>
      <c r="C413" s="51">
        <v>0</v>
      </c>
      <c r="D413" s="51">
        <v>92.799983520000012</v>
      </c>
      <c r="E413" s="51">
        <v>92.693068650000001</v>
      </c>
    </row>
    <row r="414" spans="2:5">
      <c r="B414" s="76" t="s">
        <v>397</v>
      </c>
      <c r="C414" s="51">
        <v>0</v>
      </c>
      <c r="D414" s="51">
        <v>92.799983520000012</v>
      </c>
      <c r="E414" s="51">
        <v>92.693068650000001</v>
      </c>
    </row>
    <row r="415" spans="2:5">
      <c r="B415" s="75">
        <v>14615</v>
      </c>
      <c r="C415" s="51">
        <v>120.86</v>
      </c>
      <c r="D415" s="51">
        <v>0</v>
      </c>
      <c r="E415" s="51">
        <v>0</v>
      </c>
    </row>
    <row r="416" spans="2:5">
      <c r="B416" s="76" t="s">
        <v>395</v>
      </c>
      <c r="C416" s="51">
        <v>120.86</v>
      </c>
      <c r="D416" s="51">
        <v>0</v>
      </c>
      <c r="E416" s="51">
        <v>0</v>
      </c>
    </row>
    <row r="417" spans="2:5">
      <c r="B417" s="67" t="s">
        <v>399</v>
      </c>
      <c r="C417" s="51">
        <v>173.05806799999999</v>
      </c>
      <c r="D417" s="51">
        <v>551.70432291999998</v>
      </c>
      <c r="E417" s="51">
        <v>358.93641339000004</v>
      </c>
    </row>
    <row r="418" spans="2:5">
      <c r="B418" s="74" t="s">
        <v>257</v>
      </c>
      <c r="C418" s="116">
        <v>173.05806799999999</v>
      </c>
      <c r="D418" s="116">
        <v>214.83678816</v>
      </c>
      <c r="E418" s="116">
        <v>141.14351425999999</v>
      </c>
    </row>
    <row r="419" spans="2:5">
      <c r="B419" s="75">
        <v>12528</v>
      </c>
      <c r="C419" s="51">
        <v>24.857641000000001</v>
      </c>
      <c r="D419" s="51">
        <v>31.911758410000001</v>
      </c>
      <c r="E419" s="51">
        <v>8.296108649999999</v>
      </c>
    </row>
    <row r="420" spans="2:5">
      <c r="B420" s="76" t="s">
        <v>400</v>
      </c>
      <c r="C420" s="51">
        <v>24.857641000000001</v>
      </c>
      <c r="D420" s="51">
        <v>31.911758410000001</v>
      </c>
      <c r="E420" s="51">
        <v>8.296108649999999</v>
      </c>
    </row>
    <row r="421" spans="2:5">
      <c r="B421" s="75">
        <v>12565</v>
      </c>
      <c r="C421" s="51">
        <v>12.020491</v>
      </c>
      <c r="D421" s="51">
        <v>9.0320997899999984</v>
      </c>
      <c r="E421" s="51">
        <v>4.6329406200000003</v>
      </c>
    </row>
    <row r="422" spans="2:5">
      <c r="B422" s="76" t="s">
        <v>401</v>
      </c>
      <c r="C422" s="51">
        <v>12.020491</v>
      </c>
      <c r="D422" s="51">
        <v>9.0320997899999984</v>
      </c>
      <c r="E422" s="51">
        <v>4.6329406200000003</v>
      </c>
    </row>
    <row r="423" spans="2:5">
      <c r="B423" s="75">
        <v>13048</v>
      </c>
      <c r="C423" s="51">
        <v>8.0825940000000003</v>
      </c>
      <c r="D423" s="51">
        <v>10.282594</v>
      </c>
      <c r="E423" s="51">
        <v>3.4982813899999998</v>
      </c>
    </row>
    <row r="424" spans="2:5">
      <c r="B424" s="76" t="s">
        <v>402</v>
      </c>
      <c r="C424" s="51">
        <v>8.0825940000000003</v>
      </c>
      <c r="D424" s="51">
        <v>10.282594</v>
      </c>
      <c r="E424" s="51">
        <v>3.4982813899999998</v>
      </c>
    </row>
    <row r="425" spans="2:5">
      <c r="B425" s="75">
        <v>13399</v>
      </c>
      <c r="C425" s="51">
        <v>21.101996</v>
      </c>
      <c r="D425" s="51">
        <v>17.707469</v>
      </c>
      <c r="E425" s="51">
        <v>10.533599390000001</v>
      </c>
    </row>
    <row r="426" spans="2:5">
      <c r="B426" s="76" t="s">
        <v>403</v>
      </c>
      <c r="C426" s="51">
        <v>21.101996</v>
      </c>
      <c r="D426" s="51">
        <v>17.707469</v>
      </c>
      <c r="E426" s="51">
        <v>10.533599390000001</v>
      </c>
    </row>
    <row r="427" spans="2:5">
      <c r="B427" s="75">
        <v>13449</v>
      </c>
      <c r="C427" s="51">
        <v>8.1677E-2</v>
      </c>
      <c r="D427" s="51">
        <v>8.1677E-2</v>
      </c>
      <c r="E427" s="51">
        <v>0</v>
      </c>
    </row>
    <row r="428" spans="2:5">
      <c r="B428" s="76" t="s">
        <v>404</v>
      </c>
      <c r="C428" s="51">
        <v>8.1677E-2</v>
      </c>
      <c r="D428" s="51">
        <v>8.1677E-2</v>
      </c>
      <c r="E428" s="51">
        <v>0</v>
      </c>
    </row>
    <row r="429" spans="2:5">
      <c r="B429" s="75">
        <v>13552</v>
      </c>
      <c r="C429" s="51">
        <v>4.5073100000000004</v>
      </c>
      <c r="D429" s="51">
        <v>35.988258039999998</v>
      </c>
      <c r="E429" s="51">
        <v>10.628639529999999</v>
      </c>
    </row>
    <row r="430" spans="2:5">
      <c r="B430" s="76" t="s">
        <v>920</v>
      </c>
      <c r="C430" s="51">
        <v>4.5073100000000004</v>
      </c>
      <c r="D430" s="51">
        <v>35.988258039999998</v>
      </c>
      <c r="E430" s="51">
        <v>10.628639529999999</v>
      </c>
    </row>
    <row r="431" spans="2:5">
      <c r="B431" s="75">
        <v>13613</v>
      </c>
      <c r="C431" s="51">
        <v>1.464018</v>
      </c>
      <c r="D431" s="51">
        <v>4.6640180000000004</v>
      </c>
      <c r="E431" s="51">
        <v>3.1364541899999998</v>
      </c>
    </row>
    <row r="432" spans="2:5">
      <c r="B432" s="76" t="s">
        <v>405</v>
      </c>
      <c r="C432" s="51">
        <v>1.464018</v>
      </c>
      <c r="D432" s="51">
        <v>4.6640180000000004</v>
      </c>
      <c r="E432" s="51">
        <v>3.1364541899999998</v>
      </c>
    </row>
    <row r="433" spans="2:5">
      <c r="B433" s="75">
        <v>13814</v>
      </c>
      <c r="C433" s="51">
        <v>100</v>
      </c>
      <c r="D433" s="51">
        <v>100</v>
      </c>
      <c r="E433" s="51">
        <v>96.732248999999996</v>
      </c>
    </row>
    <row r="434" spans="2:5">
      <c r="B434" s="76" t="s">
        <v>406</v>
      </c>
      <c r="C434" s="51">
        <v>100</v>
      </c>
      <c r="D434" s="51">
        <v>100</v>
      </c>
      <c r="E434" s="51">
        <v>96.732248999999996</v>
      </c>
    </row>
    <row r="435" spans="2:5">
      <c r="B435" s="75">
        <v>14210</v>
      </c>
      <c r="C435" s="51">
        <v>0</v>
      </c>
      <c r="D435" s="51">
        <v>9.1999999992549422E-7</v>
      </c>
      <c r="E435" s="51">
        <v>0</v>
      </c>
    </row>
    <row r="436" spans="2:5">
      <c r="B436" s="76" t="s">
        <v>407</v>
      </c>
      <c r="C436" s="51">
        <v>0</v>
      </c>
      <c r="D436" s="51">
        <v>9.1999999992549422E-7</v>
      </c>
      <c r="E436" s="51">
        <v>0</v>
      </c>
    </row>
    <row r="437" spans="2:5">
      <c r="B437" s="75">
        <v>14243</v>
      </c>
      <c r="C437" s="51">
        <v>0</v>
      </c>
      <c r="D437" s="51">
        <v>1.4076340000000001</v>
      </c>
      <c r="E437" s="51">
        <v>0</v>
      </c>
    </row>
    <row r="438" spans="2:5">
      <c r="B438" s="76" t="s">
        <v>408</v>
      </c>
      <c r="C438" s="51">
        <v>0</v>
      </c>
      <c r="D438" s="51">
        <v>1.4076340000000001</v>
      </c>
      <c r="E438" s="51">
        <v>0</v>
      </c>
    </row>
    <row r="439" spans="2:5">
      <c r="B439" s="75">
        <v>14262</v>
      </c>
      <c r="C439" s="51">
        <v>0.94234099999999998</v>
      </c>
      <c r="D439" s="51">
        <v>3.761279</v>
      </c>
      <c r="E439" s="51">
        <v>3.6852414900000001</v>
      </c>
    </row>
    <row r="440" spans="2:5">
      <c r="B440" s="76" t="s">
        <v>409</v>
      </c>
      <c r="C440" s="51">
        <v>0.94234099999999998</v>
      </c>
      <c r="D440" s="51">
        <v>3.761279</v>
      </c>
      <c r="E440" s="51">
        <v>3.6852414900000001</v>
      </c>
    </row>
    <row r="441" spans="2:5">
      <c r="B441" s="75">
        <v>14876</v>
      </c>
      <c r="C441" s="51">
        <v>0</v>
      </c>
      <c r="D441" s="51">
        <v>0</v>
      </c>
      <c r="E441" s="51">
        <v>0</v>
      </c>
    </row>
    <row r="442" spans="2:5">
      <c r="B442" s="76" t="s">
        <v>963</v>
      </c>
      <c r="C442" s="51">
        <v>0</v>
      </c>
      <c r="D442" s="51">
        <v>0</v>
      </c>
      <c r="E442" s="51">
        <v>0</v>
      </c>
    </row>
    <row r="443" spans="2:5">
      <c r="B443" s="74" t="s">
        <v>260</v>
      </c>
      <c r="C443" s="116">
        <v>0</v>
      </c>
      <c r="D443" s="116">
        <v>336.86753476000007</v>
      </c>
      <c r="E443" s="116">
        <v>217.79289913</v>
      </c>
    </row>
    <row r="444" spans="2:5">
      <c r="B444" s="75">
        <v>12080</v>
      </c>
      <c r="C444" s="51">
        <v>0</v>
      </c>
      <c r="D444" s="51">
        <v>100</v>
      </c>
      <c r="E444" s="51">
        <v>63.770047499999997</v>
      </c>
    </row>
    <row r="445" spans="2:5">
      <c r="B445" s="76" t="s">
        <v>410</v>
      </c>
      <c r="C445" s="51">
        <v>0</v>
      </c>
      <c r="D445" s="51">
        <v>100</v>
      </c>
      <c r="E445" s="51">
        <v>63.770047499999997</v>
      </c>
    </row>
    <row r="446" spans="2:5">
      <c r="B446" s="75">
        <v>12092</v>
      </c>
      <c r="C446" s="51">
        <v>0</v>
      </c>
      <c r="D446" s="51">
        <v>50.306831000000003</v>
      </c>
      <c r="E446" s="51">
        <v>0</v>
      </c>
    </row>
    <row r="447" spans="2:5">
      <c r="B447" s="76" t="s">
        <v>411</v>
      </c>
      <c r="C447" s="51">
        <v>0</v>
      </c>
      <c r="D447" s="51">
        <v>50.306831000000003</v>
      </c>
      <c r="E447" s="51">
        <v>0</v>
      </c>
    </row>
    <row r="448" spans="2:5">
      <c r="B448" s="75">
        <v>13928</v>
      </c>
      <c r="C448" s="51">
        <v>0</v>
      </c>
      <c r="D448" s="51">
        <v>186.56070376</v>
      </c>
      <c r="E448" s="51">
        <v>154.02285162999999</v>
      </c>
    </row>
    <row r="449" spans="2:5">
      <c r="B449" s="76" t="s">
        <v>329</v>
      </c>
      <c r="C449" s="51">
        <v>0</v>
      </c>
      <c r="D449" s="51">
        <v>186.56070376</v>
      </c>
      <c r="E449" s="51">
        <v>154.02285162999999</v>
      </c>
    </row>
    <row r="450" spans="2:5">
      <c r="B450" s="67" t="s">
        <v>265</v>
      </c>
      <c r="C450" s="51">
        <v>259.97291200000001</v>
      </c>
      <c r="D450" s="51">
        <v>410.31951241000002</v>
      </c>
      <c r="E450" s="51">
        <v>327.12836793999998</v>
      </c>
    </row>
    <row r="451" spans="2:5">
      <c r="B451" s="74" t="s">
        <v>257</v>
      </c>
      <c r="C451" s="116">
        <v>259.97291200000001</v>
      </c>
      <c r="D451" s="116">
        <v>348.60030041000005</v>
      </c>
      <c r="E451" s="116">
        <v>290.44575214999998</v>
      </c>
    </row>
    <row r="452" spans="2:5">
      <c r="B452" s="75">
        <v>12529</v>
      </c>
      <c r="C452" s="51">
        <v>0.13572799999999999</v>
      </c>
      <c r="D452" s="51">
        <v>6.7951476</v>
      </c>
      <c r="E452" s="51">
        <v>0</v>
      </c>
    </row>
    <row r="453" spans="2:5">
      <c r="B453" s="76" t="s">
        <v>412</v>
      </c>
      <c r="C453" s="51">
        <v>0.13572799999999999</v>
      </c>
      <c r="D453" s="51">
        <v>6.7951476</v>
      </c>
      <c r="E453" s="51">
        <v>0</v>
      </c>
    </row>
    <row r="454" spans="2:5">
      <c r="B454" s="75">
        <v>13050</v>
      </c>
      <c r="C454" s="51">
        <v>7.0139999999999994E-2</v>
      </c>
      <c r="D454" s="51">
        <v>7.0139999999999994E-2</v>
      </c>
      <c r="E454" s="51">
        <v>0</v>
      </c>
    </row>
    <row r="455" spans="2:5">
      <c r="B455" s="76" t="s">
        <v>413</v>
      </c>
      <c r="C455" s="51">
        <v>7.0139999999999994E-2</v>
      </c>
      <c r="D455" s="51">
        <v>7.0139999999999994E-2</v>
      </c>
      <c r="E455" s="51">
        <v>0</v>
      </c>
    </row>
    <row r="456" spans="2:5">
      <c r="B456" s="75">
        <v>13352</v>
      </c>
      <c r="C456" s="51">
        <v>5.1610250000000004</v>
      </c>
      <c r="D456" s="51">
        <v>0</v>
      </c>
      <c r="E456" s="51">
        <v>0</v>
      </c>
    </row>
    <row r="457" spans="2:5">
      <c r="B457" s="76" t="s">
        <v>414</v>
      </c>
      <c r="C457" s="51">
        <v>5.1610250000000004</v>
      </c>
      <c r="D457" s="51">
        <v>0</v>
      </c>
      <c r="E457" s="51">
        <v>0</v>
      </c>
    </row>
    <row r="458" spans="2:5">
      <c r="B458" s="75">
        <v>13433</v>
      </c>
      <c r="C458" s="51">
        <v>30.768661999999999</v>
      </c>
      <c r="D458" s="51">
        <v>46.732564609999997</v>
      </c>
      <c r="E458" s="51">
        <v>18.95798666</v>
      </c>
    </row>
    <row r="459" spans="2:5">
      <c r="B459" s="76" t="s">
        <v>415</v>
      </c>
      <c r="C459" s="51">
        <v>30.768661999999999</v>
      </c>
      <c r="D459" s="51">
        <v>46.732564609999997</v>
      </c>
      <c r="E459" s="51">
        <v>18.95798666</v>
      </c>
    </row>
    <row r="460" spans="2:5">
      <c r="B460" s="75">
        <v>13458</v>
      </c>
      <c r="C460" s="51">
        <v>6.089213</v>
      </c>
      <c r="D460" s="51">
        <v>0</v>
      </c>
      <c r="E460" s="51">
        <v>0</v>
      </c>
    </row>
    <row r="461" spans="2:5">
      <c r="B461" s="76" t="s">
        <v>416</v>
      </c>
      <c r="C461" s="51">
        <v>6.089213</v>
      </c>
      <c r="D461" s="51">
        <v>0</v>
      </c>
      <c r="E461" s="51">
        <v>0</v>
      </c>
    </row>
    <row r="462" spans="2:5">
      <c r="B462" s="75">
        <v>13550</v>
      </c>
      <c r="C462" s="51">
        <v>17.748144</v>
      </c>
      <c r="D462" s="51">
        <v>44.994346970000002</v>
      </c>
      <c r="E462" s="51">
        <v>25.03277902</v>
      </c>
    </row>
    <row r="463" spans="2:5">
      <c r="B463" s="76" t="s">
        <v>921</v>
      </c>
      <c r="C463" s="51">
        <v>17.748144</v>
      </c>
      <c r="D463" s="51">
        <v>44.994346970000002</v>
      </c>
      <c r="E463" s="51">
        <v>25.03277902</v>
      </c>
    </row>
    <row r="464" spans="2:5">
      <c r="B464" s="75">
        <v>13669</v>
      </c>
      <c r="C464" s="51">
        <v>0</v>
      </c>
      <c r="D464" s="51">
        <v>15.98228617</v>
      </c>
      <c r="E464" s="51">
        <v>15.982285170000003</v>
      </c>
    </row>
    <row r="465" spans="2:5">
      <c r="B465" s="76" t="s">
        <v>417</v>
      </c>
      <c r="C465" s="51">
        <v>0</v>
      </c>
      <c r="D465" s="51">
        <v>15.98228617</v>
      </c>
      <c r="E465" s="51">
        <v>15.982285170000003</v>
      </c>
    </row>
    <row r="466" spans="2:5">
      <c r="B466" s="75">
        <v>13747</v>
      </c>
      <c r="C466" s="51">
        <v>100</v>
      </c>
      <c r="D466" s="51">
        <v>124.2961825</v>
      </c>
      <c r="E466" s="51">
        <v>123.74364431000001</v>
      </c>
    </row>
    <row r="467" spans="2:5">
      <c r="B467" s="76" t="s">
        <v>418</v>
      </c>
      <c r="C467" s="51">
        <v>100</v>
      </c>
      <c r="D467" s="51">
        <v>124.2961825</v>
      </c>
      <c r="E467" s="51">
        <v>123.74364431000001</v>
      </c>
    </row>
    <row r="468" spans="2:5">
      <c r="B468" s="75">
        <v>13800</v>
      </c>
      <c r="C468" s="51">
        <v>100</v>
      </c>
      <c r="D468" s="51">
        <v>100</v>
      </c>
      <c r="E468" s="51">
        <v>97</v>
      </c>
    </row>
    <row r="469" spans="2:5">
      <c r="B469" s="76" t="s">
        <v>419</v>
      </c>
      <c r="C469" s="51">
        <v>100</v>
      </c>
      <c r="D469" s="51">
        <v>100</v>
      </c>
      <c r="E469" s="51">
        <v>97</v>
      </c>
    </row>
    <row r="470" spans="2:5">
      <c r="B470" s="75">
        <v>14240</v>
      </c>
      <c r="C470" s="51">
        <v>0</v>
      </c>
      <c r="D470" s="51">
        <v>9.7296325599999989</v>
      </c>
      <c r="E470" s="51">
        <v>9.7290569900000001</v>
      </c>
    </row>
    <row r="471" spans="2:5">
      <c r="B471" s="76" t="s">
        <v>420</v>
      </c>
      <c r="C471" s="51">
        <v>0</v>
      </c>
      <c r="D471" s="51">
        <v>9.7296325599999989</v>
      </c>
      <c r="E471" s="51">
        <v>9.7290569900000001</v>
      </c>
    </row>
    <row r="472" spans="2:5">
      <c r="B472" s="75">
        <v>14859</v>
      </c>
      <c r="C472" s="51">
        <v>0</v>
      </c>
      <c r="D472" s="51">
        <v>0</v>
      </c>
      <c r="E472" s="51">
        <v>0</v>
      </c>
    </row>
    <row r="473" spans="2:5">
      <c r="B473" s="76" t="s">
        <v>964</v>
      </c>
      <c r="C473" s="51">
        <v>0</v>
      </c>
      <c r="D473" s="51">
        <v>0</v>
      </c>
      <c r="E473" s="51">
        <v>0</v>
      </c>
    </row>
    <row r="474" spans="2:5">
      <c r="B474" s="74" t="s">
        <v>259</v>
      </c>
      <c r="C474" s="116">
        <v>0</v>
      </c>
      <c r="D474" s="116">
        <v>50</v>
      </c>
      <c r="E474" s="116">
        <v>24.963403789999997</v>
      </c>
    </row>
    <row r="475" spans="2:5">
      <c r="B475" s="75">
        <v>13800</v>
      </c>
      <c r="C475" s="51">
        <v>0</v>
      </c>
      <c r="D475" s="51">
        <v>50</v>
      </c>
      <c r="E475" s="51">
        <v>24.963403789999997</v>
      </c>
    </row>
    <row r="476" spans="2:5">
      <c r="B476" s="76" t="s">
        <v>419</v>
      </c>
      <c r="C476" s="51">
        <v>0</v>
      </c>
      <c r="D476" s="51">
        <v>50</v>
      </c>
      <c r="E476" s="51">
        <v>24.963403789999997</v>
      </c>
    </row>
    <row r="477" spans="2:5">
      <c r="B477" s="74" t="s">
        <v>260</v>
      </c>
      <c r="C477" s="116">
        <v>0</v>
      </c>
      <c r="D477" s="116">
        <v>11.719212000000001</v>
      </c>
      <c r="E477" s="116">
        <v>11.719212000000001</v>
      </c>
    </row>
    <row r="478" spans="2:5">
      <c r="B478" s="75">
        <v>13747</v>
      </c>
      <c r="C478" s="51">
        <v>0</v>
      </c>
      <c r="D478" s="51">
        <v>11.719212000000001</v>
      </c>
      <c r="E478" s="51">
        <v>11.719212000000001</v>
      </c>
    </row>
    <row r="479" spans="2:5">
      <c r="B479" s="76" t="s">
        <v>418</v>
      </c>
      <c r="C479" s="51">
        <v>0</v>
      </c>
      <c r="D479" s="51">
        <v>11.719212000000001</v>
      </c>
      <c r="E479" s="51">
        <v>11.719212000000001</v>
      </c>
    </row>
    <row r="480" spans="2:5">
      <c r="B480" s="67" t="s">
        <v>266</v>
      </c>
      <c r="C480" s="51">
        <v>301.2217</v>
      </c>
      <c r="D480" s="51">
        <v>407.21452340999997</v>
      </c>
      <c r="E480" s="51">
        <v>256.45078087000007</v>
      </c>
    </row>
    <row r="481" spans="2:5">
      <c r="B481" s="74" t="s">
        <v>257</v>
      </c>
      <c r="C481" s="116">
        <v>301.2217</v>
      </c>
      <c r="D481" s="116">
        <v>382.21452340999997</v>
      </c>
      <c r="E481" s="116">
        <v>231.45083188000009</v>
      </c>
    </row>
    <row r="482" spans="2:5">
      <c r="B482" s="75">
        <v>12530</v>
      </c>
      <c r="C482" s="51">
        <v>2.5696140000000001</v>
      </c>
      <c r="D482" s="51">
        <v>0.13572799999999999</v>
      </c>
      <c r="E482" s="51">
        <v>0</v>
      </c>
    </row>
    <row r="483" spans="2:5">
      <c r="B483" s="76" t="s">
        <v>421</v>
      </c>
      <c r="C483" s="51">
        <v>2.5696140000000001</v>
      </c>
      <c r="D483" s="51">
        <v>0.13572799999999999</v>
      </c>
      <c r="E483" s="51">
        <v>0</v>
      </c>
    </row>
    <row r="484" spans="2:5">
      <c r="B484" s="75">
        <v>12572</v>
      </c>
      <c r="C484" s="51">
        <v>9.6990999999999994E-2</v>
      </c>
      <c r="D484" s="51">
        <v>4.91904568</v>
      </c>
      <c r="E484" s="51">
        <v>3.93804299</v>
      </c>
    </row>
    <row r="485" spans="2:5">
      <c r="B485" s="76" t="s">
        <v>422</v>
      </c>
      <c r="C485" s="51">
        <v>9.6990999999999994E-2</v>
      </c>
      <c r="D485" s="51">
        <v>4.91904568</v>
      </c>
      <c r="E485" s="51">
        <v>3.93804299</v>
      </c>
    </row>
    <row r="486" spans="2:5">
      <c r="B486" s="75">
        <v>13354</v>
      </c>
      <c r="C486" s="51">
        <v>4.6944650000000001</v>
      </c>
      <c r="D486" s="51">
        <v>4.3472999999999998E-2</v>
      </c>
      <c r="E486" s="51">
        <v>0</v>
      </c>
    </row>
    <row r="487" spans="2:5">
      <c r="B487" s="76" t="s">
        <v>423</v>
      </c>
      <c r="C487" s="51">
        <v>4.6944650000000001</v>
      </c>
      <c r="D487" s="51">
        <v>4.3472999999999998E-2</v>
      </c>
      <c r="E487" s="51">
        <v>0</v>
      </c>
    </row>
    <row r="488" spans="2:5">
      <c r="B488" s="75">
        <v>13398</v>
      </c>
      <c r="C488" s="51">
        <v>22.883572999999998</v>
      </c>
      <c r="D488" s="51">
        <v>26.260313379999999</v>
      </c>
      <c r="E488" s="51">
        <v>0.89183738000000001</v>
      </c>
    </row>
    <row r="489" spans="2:5">
      <c r="B489" s="76" t="s">
        <v>424</v>
      </c>
      <c r="C489" s="51">
        <v>22.883572999999998</v>
      </c>
      <c r="D489" s="51">
        <v>26.260313379999999</v>
      </c>
      <c r="E489" s="51">
        <v>0.89183738000000001</v>
      </c>
    </row>
    <row r="490" spans="2:5">
      <c r="B490" s="75">
        <v>13446</v>
      </c>
      <c r="C490" s="51">
        <v>9.1275010000000005</v>
      </c>
      <c r="D490" s="51">
        <v>15.470590149999998</v>
      </c>
      <c r="E490" s="51">
        <v>8.4987690100000002</v>
      </c>
    </row>
    <row r="491" spans="2:5">
      <c r="B491" s="76" t="s">
        <v>425</v>
      </c>
      <c r="C491" s="51">
        <v>9.1275010000000005</v>
      </c>
      <c r="D491" s="51">
        <v>15.470590149999998</v>
      </c>
      <c r="E491" s="51">
        <v>8.4987690100000002</v>
      </c>
    </row>
    <row r="492" spans="2:5">
      <c r="B492" s="75">
        <v>13553</v>
      </c>
      <c r="C492" s="51">
        <v>26.232039</v>
      </c>
      <c r="D492" s="51">
        <v>76.001845000000003</v>
      </c>
      <c r="E492" s="51">
        <v>33.460942459999998</v>
      </c>
    </row>
    <row r="493" spans="2:5">
      <c r="B493" s="76" t="s">
        <v>426</v>
      </c>
      <c r="C493" s="51">
        <v>26.232039</v>
      </c>
      <c r="D493" s="51">
        <v>76.001845000000003</v>
      </c>
      <c r="E493" s="51">
        <v>33.460942459999998</v>
      </c>
    </row>
    <row r="494" spans="2:5">
      <c r="B494" s="75">
        <v>13569</v>
      </c>
      <c r="C494" s="51">
        <v>8.9928740000000005</v>
      </c>
      <c r="D494" s="51">
        <v>9.5877454400000008</v>
      </c>
      <c r="E494" s="51">
        <v>7.5877454400000008</v>
      </c>
    </row>
    <row r="495" spans="2:5">
      <c r="B495" s="76" t="s">
        <v>922</v>
      </c>
      <c r="C495" s="51">
        <v>8.9928740000000005</v>
      </c>
      <c r="D495" s="51">
        <v>9.5877454400000008</v>
      </c>
      <c r="E495" s="51">
        <v>7.5877454400000008</v>
      </c>
    </row>
    <row r="496" spans="2:5">
      <c r="B496" s="75">
        <v>13609</v>
      </c>
      <c r="C496" s="51">
        <v>1.1312059999999999</v>
      </c>
      <c r="D496" s="51">
        <v>0.85517100000000001</v>
      </c>
      <c r="E496" s="51">
        <v>0.64420624999999998</v>
      </c>
    </row>
    <row r="497" spans="2:5">
      <c r="B497" s="76" t="s">
        <v>427</v>
      </c>
      <c r="C497" s="51">
        <v>1.1312059999999999</v>
      </c>
      <c r="D497" s="51">
        <v>0.85517100000000001</v>
      </c>
      <c r="E497" s="51">
        <v>0.64420624999999998</v>
      </c>
    </row>
    <row r="498" spans="2:5">
      <c r="B498" s="75">
        <v>13801</v>
      </c>
      <c r="C498" s="51">
        <v>120</v>
      </c>
      <c r="D498" s="51">
        <v>120</v>
      </c>
      <c r="E498" s="51">
        <v>119.43338594999999</v>
      </c>
    </row>
    <row r="499" spans="2:5">
      <c r="B499" s="76" t="s">
        <v>428</v>
      </c>
      <c r="C499" s="51">
        <v>120</v>
      </c>
      <c r="D499" s="51">
        <v>120</v>
      </c>
      <c r="E499" s="51">
        <v>119.43338594999999</v>
      </c>
    </row>
    <row r="500" spans="2:5">
      <c r="B500" s="75">
        <v>14131</v>
      </c>
      <c r="C500" s="51">
        <v>37</v>
      </c>
      <c r="D500" s="51">
        <v>41.26</v>
      </c>
      <c r="E500" s="51">
        <v>27.878157210000012</v>
      </c>
    </row>
    <row r="501" spans="2:5">
      <c r="B501" s="76" t="s">
        <v>429</v>
      </c>
      <c r="C501" s="51">
        <v>37</v>
      </c>
      <c r="D501" s="51">
        <v>41.26</v>
      </c>
      <c r="E501" s="51">
        <v>27.878157210000012</v>
      </c>
    </row>
    <row r="502" spans="2:5">
      <c r="B502" s="75">
        <v>14543</v>
      </c>
      <c r="C502" s="51">
        <v>10.982479</v>
      </c>
      <c r="D502" s="51">
        <v>13.3183042</v>
      </c>
      <c r="E502" s="51">
        <v>8.0397229699999997</v>
      </c>
    </row>
    <row r="503" spans="2:5">
      <c r="B503" s="76" t="s">
        <v>430</v>
      </c>
      <c r="C503" s="51">
        <v>10.982479</v>
      </c>
      <c r="D503" s="51">
        <v>13.3183042</v>
      </c>
      <c r="E503" s="51">
        <v>8.0397229699999997</v>
      </c>
    </row>
    <row r="504" spans="2:5">
      <c r="B504" s="75">
        <v>14593</v>
      </c>
      <c r="C504" s="51">
        <v>57.510958000000002</v>
      </c>
      <c r="D504" s="51">
        <v>30.778547</v>
      </c>
      <c r="E504" s="51">
        <v>21.078022219999998</v>
      </c>
    </row>
    <row r="505" spans="2:5">
      <c r="B505" s="76" t="s">
        <v>431</v>
      </c>
      <c r="C505" s="51">
        <v>57.510958000000002</v>
      </c>
      <c r="D505" s="51">
        <v>30.778547</v>
      </c>
      <c r="E505" s="51">
        <v>21.078022219999998</v>
      </c>
    </row>
    <row r="506" spans="2:5">
      <c r="B506" s="75">
        <v>14793</v>
      </c>
      <c r="C506" s="51">
        <v>0</v>
      </c>
      <c r="D506" s="51">
        <v>14.47036928</v>
      </c>
      <c r="E506" s="51">
        <v>0</v>
      </c>
    </row>
    <row r="507" spans="2:5">
      <c r="B507" s="76" t="s">
        <v>432</v>
      </c>
      <c r="C507" s="51">
        <v>0</v>
      </c>
      <c r="D507" s="51">
        <v>14.47036928</v>
      </c>
      <c r="E507" s="51">
        <v>0</v>
      </c>
    </row>
    <row r="508" spans="2:5">
      <c r="B508" s="75">
        <v>14794</v>
      </c>
      <c r="C508" s="51">
        <v>0</v>
      </c>
      <c r="D508" s="51">
        <v>29.113391280000002</v>
      </c>
      <c r="E508" s="51">
        <v>0</v>
      </c>
    </row>
    <row r="509" spans="2:5">
      <c r="B509" s="76" t="s">
        <v>433</v>
      </c>
      <c r="C509" s="51">
        <v>0</v>
      </c>
      <c r="D509" s="51">
        <v>29.113391280000002</v>
      </c>
      <c r="E509" s="51">
        <v>0</v>
      </c>
    </row>
    <row r="510" spans="2:5">
      <c r="B510" s="74" t="s">
        <v>259</v>
      </c>
      <c r="C510" s="116">
        <v>0</v>
      </c>
      <c r="D510" s="116">
        <v>25</v>
      </c>
      <c r="E510" s="116">
        <v>24.999948990000004</v>
      </c>
    </row>
    <row r="511" spans="2:5">
      <c r="B511" s="75">
        <v>13801</v>
      </c>
      <c r="C511" s="51">
        <v>0</v>
      </c>
      <c r="D511" s="51">
        <v>25</v>
      </c>
      <c r="E511" s="51">
        <v>24.999948990000004</v>
      </c>
    </row>
    <row r="512" spans="2:5">
      <c r="B512" s="76" t="s">
        <v>428</v>
      </c>
      <c r="C512" s="51">
        <v>0</v>
      </c>
      <c r="D512" s="51">
        <v>25</v>
      </c>
      <c r="E512" s="51">
        <v>24.999948990000004</v>
      </c>
    </row>
    <row r="513" spans="2:5">
      <c r="B513" s="67" t="s">
        <v>267</v>
      </c>
      <c r="C513" s="51">
        <v>158.831593</v>
      </c>
      <c r="D513" s="51">
        <v>330.14721603999982</v>
      </c>
      <c r="E513" s="51">
        <v>269.70728815000001</v>
      </c>
    </row>
    <row r="514" spans="2:5">
      <c r="B514" s="74" t="s">
        <v>257</v>
      </c>
      <c r="C514" s="116">
        <v>158.831593</v>
      </c>
      <c r="D514" s="116">
        <v>137.31656022999999</v>
      </c>
      <c r="E514" s="116">
        <v>120.33749387</v>
      </c>
    </row>
    <row r="515" spans="2:5">
      <c r="B515" s="75">
        <v>12534</v>
      </c>
      <c r="C515" s="51">
        <v>6.7863999999999994E-2</v>
      </c>
      <c r="D515" s="51">
        <v>1.187864</v>
      </c>
      <c r="E515" s="51">
        <v>1.11751719</v>
      </c>
    </row>
    <row r="516" spans="2:5">
      <c r="B516" s="76" t="s">
        <v>434</v>
      </c>
      <c r="C516" s="51">
        <v>6.7863999999999994E-2</v>
      </c>
      <c r="D516" s="51">
        <v>1.187864</v>
      </c>
      <c r="E516" s="51">
        <v>1.11751719</v>
      </c>
    </row>
    <row r="517" spans="2:5">
      <c r="B517" s="75">
        <v>12575</v>
      </c>
      <c r="C517" s="51">
        <v>0.27775300000000003</v>
      </c>
      <c r="D517" s="51">
        <v>8.1677E-2</v>
      </c>
      <c r="E517" s="51">
        <v>0</v>
      </c>
    </row>
    <row r="518" spans="2:5">
      <c r="B518" s="76" t="s">
        <v>435</v>
      </c>
      <c r="C518" s="51">
        <v>0.27775300000000003</v>
      </c>
      <c r="D518" s="51">
        <v>8.1677E-2</v>
      </c>
      <c r="E518" s="51">
        <v>0</v>
      </c>
    </row>
    <row r="519" spans="2:5">
      <c r="B519" s="75">
        <v>13054</v>
      </c>
      <c r="C519" s="51">
        <v>7.0139999999999994E-2</v>
      </c>
      <c r="D519" s="51">
        <v>7.0139999999999994E-2</v>
      </c>
      <c r="E519" s="51">
        <v>0</v>
      </c>
    </row>
    <row r="520" spans="2:5">
      <c r="B520" s="76" t="s">
        <v>436</v>
      </c>
      <c r="C520" s="51">
        <v>7.0139999999999994E-2</v>
      </c>
      <c r="D520" s="51">
        <v>7.0139999999999994E-2</v>
      </c>
      <c r="E520" s="51">
        <v>0</v>
      </c>
    </row>
    <row r="521" spans="2:5">
      <c r="B521" s="75">
        <v>13402</v>
      </c>
      <c r="C521" s="51">
        <v>19.327598999999999</v>
      </c>
      <c r="D521" s="51">
        <v>17.163689379999997</v>
      </c>
      <c r="E521" s="51">
        <v>13.698869029999999</v>
      </c>
    </row>
    <row r="522" spans="2:5">
      <c r="B522" s="76" t="s">
        <v>437</v>
      </c>
      <c r="C522" s="51">
        <v>19.327598999999999</v>
      </c>
      <c r="D522" s="51">
        <v>17.163689379999997</v>
      </c>
      <c r="E522" s="51">
        <v>13.698869029999999</v>
      </c>
    </row>
    <row r="523" spans="2:5">
      <c r="B523" s="75">
        <v>13467</v>
      </c>
      <c r="C523" s="51">
        <v>4.2073280000000004</v>
      </c>
      <c r="D523" s="51">
        <v>0</v>
      </c>
      <c r="E523" s="51">
        <v>0</v>
      </c>
    </row>
    <row r="524" spans="2:5">
      <c r="B524" s="76" t="s">
        <v>438</v>
      </c>
      <c r="C524" s="51">
        <v>4.2073280000000004</v>
      </c>
      <c r="D524" s="51">
        <v>0</v>
      </c>
      <c r="E524" s="51">
        <v>0</v>
      </c>
    </row>
    <row r="525" spans="2:5">
      <c r="B525" s="75">
        <v>13618</v>
      </c>
      <c r="C525" s="51">
        <v>6.1894850000000003</v>
      </c>
      <c r="D525" s="51">
        <v>18.667477399999999</v>
      </c>
      <c r="E525" s="51">
        <v>5.5211076499999994</v>
      </c>
    </row>
    <row r="526" spans="2:5">
      <c r="B526" s="76" t="s">
        <v>439</v>
      </c>
      <c r="C526" s="51">
        <v>6.1894850000000003</v>
      </c>
      <c r="D526" s="51">
        <v>18.667477399999999</v>
      </c>
      <c r="E526" s="51">
        <v>5.5211076499999994</v>
      </c>
    </row>
    <row r="527" spans="2:5">
      <c r="B527" s="75">
        <v>13809</v>
      </c>
      <c r="C527" s="51">
        <v>100</v>
      </c>
      <c r="D527" s="51">
        <v>100</v>
      </c>
      <c r="E527" s="51">
        <v>100</v>
      </c>
    </row>
    <row r="528" spans="2:5">
      <c r="B528" s="76" t="s">
        <v>440</v>
      </c>
      <c r="C528" s="51">
        <v>100</v>
      </c>
      <c r="D528" s="51">
        <v>100</v>
      </c>
      <c r="E528" s="51">
        <v>100</v>
      </c>
    </row>
    <row r="529" spans="2:5">
      <c r="B529" s="75">
        <v>14237</v>
      </c>
      <c r="C529" s="51">
        <v>0</v>
      </c>
      <c r="D529" s="51">
        <v>4.4999999995343387E-7</v>
      </c>
      <c r="E529" s="51">
        <v>0</v>
      </c>
    </row>
    <row r="530" spans="2:5">
      <c r="B530" s="76" t="s">
        <v>441</v>
      </c>
      <c r="C530" s="51">
        <v>0</v>
      </c>
      <c r="D530" s="51">
        <v>4.4999999995343387E-7</v>
      </c>
      <c r="E530" s="51">
        <v>0</v>
      </c>
    </row>
    <row r="531" spans="2:5">
      <c r="B531" s="75">
        <v>14526</v>
      </c>
      <c r="C531" s="51">
        <v>28.691424000000001</v>
      </c>
      <c r="D531" s="51">
        <v>0.14571200000000001</v>
      </c>
      <c r="E531" s="51">
        <v>0</v>
      </c>
    </row>
    <row r="532" spans="2:5">
      <c r="B532" s="76" t="s">
        <v>442</v>
      </c>
      <c r="C532" s="51">
        <v>28.691424000000001</v>
      </c>
      <c r="D532" s="51">
        <v>0.14571200000000001</v>
      </c>
      <c r="E532" s="51">
        <v>0</v>
      </c>
    </row>
    <row r="533" spans="2:5">
      <c r="B533" s="75">
        <v>14877</v>
      </c>
      <c r="C533" s="51">
        <v>0</v>
      </c>
      <c r="D533" s="51">
        <v>0</v>
      </c>
      <c r="E533" s="51">
        <v>0</v>
      </c>
    </row>
    <row r="534" spans="2:5">
      <c r="B534" s="76" t="s">
        <v>965</v>
      </c>
      <c r="C534" s="51">
        <v>0</v>
      </c>
      <c r="D534" s="51">
        <v>0</v>
      </c>
      <c r="E534" s="51">
        <v>0</v>
      </c>
    </row>
    <row r="535" spans="2:5">
      <c r="B535" s="74" t="s">
        <v>259</v>
      </c>
      <c r="C535" s="116">
        <v>0</v>
      </c>
      <c r="D535" s="116">
        <v>10</v>
      </c>
      <c r="E535" s="116">
        <v>9.9999914099999998</v>
      </c>
    </row>
    <row r="536" spans="2:5">
      <c r="B536" s="75">
        <v>13809</v>
      </c>
      <c r="C536" s="51">
        <v>0</v>
      </c>
      <c r="D536" s="51">
        <v>10</v>
      </c>
      <c r="E536" s="51">
        <v>9.9999914099999998</v>
      </c>
    </row>
    <row r="537" spans="2:5">
      <c r="B537" s="76" t="s">
        <v>440</v>
      </c>
      <c r="C537" s="51">
        <v>0</v>
      </c>
      <c r="D537" s="51">
        <v>10</v>
      </c>
      <c r="E537" s="51">
        <v>9.9999914099999998</v>
      </c>
    </row>
    <row r="538" spans="2:5">
      <c r="B538" s="74" t="s">
        <v>260</v>
      </c>
      <c r="C538" s="116">
        <v>0</v>
      </c>
      <c r="D538" s="116">
        <v>182.83065581</v>
      </c>
      <c r="E538" s="116">
        <v>139.36980287000003</v>
      </c>
    </row>
    <row r="539" spans="2:5">
      <c r="B539" s="75">
        <v>13928</v>
      </c>
      <c r="C539" s="51">
        <v>0</v>
      </c>
      <c r="D539" s="51">
        <v>182.83065581</v>
      </c>
      <c r="E539" s="51">
        <v>139.36980287000003</v>
      </c>
    </row>
    <row r="540" spans="2:5">
      <c r="B540" s="76" t="s">
        <v>329</v>
      </c>
      <c r="C540" s="51">
        <v>0</v>
      </c>
      <c r="D540" s="51">
        <v>182.83065581</v>
      </c>
      <c r="E540" s="51">
        <v>139.36980287000003</v>
      </c>
    </row>
    <row r="541" spans="2:5">
      <c r="B541" s="67" t="s">
        <v>268</v>
      </c>
      <c r="C541" s="51">
        <v>1142.0036749999999</v>
      </c>
      <c r="D541" s="51">
        <v>1677.8395013699999</v>
      </c>
      <c r="E541" s="51">
        <v>1190.75510801</v>
      </c>
    </row>
    <row r="542" spans="2:5">
      <c r="B542" s="74" t="s">
        <v>257</v>
      </c>
      <c r="C542" s="116">
        <v>535.40033200000005</v>
      </c>
      <c r="D542" s="116">
        <v>1142.3569875899996</v>
      </c>
      <c r="E542" s="116">
        <v>1002.5797162</v>
      </c>
    </row>
    <row r="543" spans="2:5">
      <c r="B543" s="75">
        <v>12535</v>
      </c>
      <c r="C543" s="51">
        <v>5.9768549999999996</v>
      </c>
      <c r="D543" s="51">
        <v>0.33932000000000001</v>
      </c>
      <c r="E543" s="51">
        <v>0</v>
      </c>
    </row>
    <row r="544" spans="2:5">
      <c r="B544" s="76" t="s">
        <v>443</v>
      </c>
      <c r="C544" s="51">
        <v>5.9768549999999996</v>
      </c>
      <c r="D544" s="51">
        <v>0.33932000000000001</v>
      </c>
      <c r="E544" s="51">
        <v>0</v>
      </c>
    </row>
    <row r="545" spans="2:5">
      <c r="B545" s="75">
        <v>12576</v>
      </c>
      <c r="C545" s="51">
        <v>14.481653</v>
      </c>
      <c r="D545" s="51">
        <v>3.73734045</v>
      </c>
      <c r="E545" s="51">
        <v>1.2360651100000002</v>
      </c>
    </row>
    <row r="546" spans="2:5">
      <c r="B546" s="76" t="s">
        <v>444</v>
      </c>
      <c r="C546" s="51">
        <v>14.481653</v>
      </c>
      <c r="D546" s="51">
        <v>3.73734045</v>
      </c>
      <c r="E546" s="51">
        <v>1.2360651100000002</v>
      </c>
    </row>
    <row r="547" spans="2:5">
      <c r="B547" s="75">
        <v>13074</v>
      </c>
      <c r="C547" s="51">
        <v>14.324764</v>
      </c>
      <c r="D547" s="51">
        <v>23.807288660000001</v>
      </c>
      <c r="E547" s="51">
        <v>15.356166460000001</v>
      </c>
    </row>
    <row r="548" spans="2:5">
      <c r="B548" s="76" t="s">
        <v>445</v>
      </c>
      <c r="C548" s="51">
        <v>14.324764</v>
      </c>
      <c r="D548" s="51">
        <v>23.807288660000001</v>
      </c>
      <c r="E548" s="51">
        <v>15.356166460000001</v>
      </c>
    </row>
    <row r="549" spans="2:5">
      <c r="B549" s="75">
        <v>13403</v>
      </c>
      <c r="C549" s="51">
        <v>65.010397999999995</v>
      </c>
      <c r="D549" s="51">
        <v>62.98292395</v>
      </c>
      <c r="E549" s="51">
        <v>29.9252079</v>
      </c>
    </row>
    <row r="550" spans="2:5">
      <c r="B550" s="76" t="s">
        <v>446</v>
      </c>
      <c r="C550" s="51">
        <v>65.010397999999995</v>
      </c>
      <c r="D550" s="51">
        <v>62.98292395</v>
      </c>
      <c r="E550" s="51">
        <v>29.9252079</v>
      </c>
    </row>
    <row r="551" spans="2:5">
      <c r="B551" s="75">
        <v>13441</v>
      </c>
      <c r="C551" s="51">
        <v>20.414549999999998</v>
      </c>
      <c r="D551" s="51">
        <v>19.244955999999998</v>
      </c>
      <c r="E551" s="51">
        <v>2.0926935599999998</v>
      </c>
    </row>
    <row r="552" spans="2:5">
      <c r="B552" s="76" t="s">
        <v>447</v>
      </c>
      <c r="C552" s="51">
        <v>20.414549999999998</v>
      </c>
      <c r="D552" s="51">
        <v>19.244955999999998</v>
      </c>
      <c r="E552" s="51">
        <v>2.0926935599999998</v>
      </c>
    </row>
    <row r="553" spans="2:5">
      <c r="B553" s="75">
        <v>13523</v>
      </c>
      <c r="C553" s="51">
        <v>80</v>
      </c>
      <c r="D553" s="51">
        <v>175.25599700000001</v>
      </c>
      <c r="E553" s="51">
        <v>174.42624116000002</v>
      </c>
    </row>
    <row r="554" spans="2:5">
      <c r="B554" s="76" t="s">
        <v>448</v>
      </c>
      <c r="C554" s="51">
        <v>80</v>
      </c>
      <c r="D554" s="51">
        <v>175.25599700000001</v>
      </c>
      <c r="E554" s="51">
        <v>174.42624116000002</v>
      </c>
    </row>
    <row r="555" spans="2:5">
      <c r="B555" s="75">
        <v>13559</v>
      </c>
      <c r="C555" s="51">
        <v>57.249564999999997</v>
      </c>
      <c r="D555" s="51">
        <v>76.562561039999991</v>
      </c>
      <c r="E555" s="51">
        <v>41.529319120000004</v>
      </c>
    </row>
    <row r="556" spans="2:5">
      <c r="B556" s="76" t="s">
        <v>449</v>
      </c>
      <c r="C556" s="51">
        <v>57.249564999999997</v>
      </c>
      <c r="D556" s="51">
        <v>76.562561039999991</v>
      </c>
      <c r="E556" s="51">
        <v>41.529319120000004</v>
      </c>
    </row>
    <row r="557" spans="2:5">
      <c r="B557" s="75">
        <v>13580</v>
      </c>
      <c r="C557" s="51">
        <v>6.2914440000000003</v>
      </c>
      <c r="D557" s="51">
        <v>6.2914440000000003</v>
      </c>
      <c r="E557" s="51">
        <v>5.5004235199999991</v>
      </c>
    </row>
    <row r="558" spans="2:5">
      <c r="B558" s="76" t="s">
        <v>923</v>
      </c>
      <c r="C558" s="51">
        <v>6.2914440000000003</v>
      </c>
      <c r="D558" s="51">
        <v>6.2914440000000003</v>
      </c>
      <c r="E558" s="51">
        <v>5.5004235199999991</v>
      </c>
    </row>
    <row r="559" spans="2:5">
      <c r="B559" s="75">
        <v>13823</v>
      </c>
      <c r="C559" s="51">
        <v>120</v>
      </c>
      <c r="D559" s="51">
        <v>145</v>
      </c>
      <c r="E559" s="51">
        <v>140.11634249000002</v>
      </c>
    </row>
    <row r="560" spans="2:5">
      <c r="B560" s="76" t="s">
        <v>450</v>
      </c>
      <c r="C560" s="51">
        <v>120</v>
      </c>
      <c r="D560" s="51">
        <v>145</v>
      </c>
      <c r="E560" s="51">
        <v>140.11634249000002</v>
      </c>
    </row>
    <row r="561" spans="2:5">
      <c r="B561" s="75">
        <v>14124</v>
      </c>
      <c r="C561" s="51">
        <v>100</v>
      </c>
      <c r="D561" s="51">
        <v>285.14625653000002</v>
      </c>
      <c r="E561" s="51">
        <v>254.44376763</v>
      </c>
    </row>
    <row r="562" spans="2:5">
      <c r="B562" s="76" t="s">
        <v>451</v>
      </c>
      <c r="C562" s="51">
        <v>100</v>
      </c>
      <c r="D562" s="51">
        <v>285.14625653000002</v>
      </c>
      <c r="E562" s="51">
        <v>254.44376763</v>
      </c>
    </row>
    <row r="563" spans="2:5">
      <c r="B563" s="75">
        <v>14281</v>
      </c>
      <c r="C563" s="51">
        <v>44.617913000000001</v>
      </c>
      <c r="D563" s="51">
        <v>52.409916600000003</v>
      </c>
      <c r="E563" s="51">
        <v>52.409916599999995</v>
      </c>
    </row>
    <row r="564" spans="2:5">
      <c r="B564" s="76" t="s">
        <v>452</v>
      </c>
      <c r="C564" s="51">
        <v>44.617913000000001</v>
      </c>
      <c r="D564" s="51">
        <v>52.409916600000003</v>
      </c>
      <c r="E564" s="51">
        <v>52.409916599999995</v>
      </c>
    </row>
    <row r="565" spans="2:5">
      <c r="B565" s="75">
        <v>14304</v>
      </c>
      <c r="C565" s="51">
        <v>7.0331900000000003</v>
      </c>
      <c r="D565" s="51">
        <v>7.0331900000000003</v>
      </c>
      <c r="E565" s="51">
        <v>3.6086926500000001</v>
      </c>
    </row>
    <row r="566" spans="2:5">
      <c r="B566" s="76" t="s">
        <v>453</v>
      </c>
      <c r="C566" s="51">
        <v>7.0331900000000003</v>
      </c>
      <c r="D566" s="51">
        <v>7.0331900000000003</v>
      </c>
      <c r="E566" s="51">
        <v>3.6086926500000001</v>
      </c>
    </row>
    <row r="567" spans="2:5">
      <c r="B567" s="75">
        <v>14740</v>
      </c>
      <c r="C567" s="51">
        <v>0</v>
      </c>
      <c r="D567" s="51">
        <v>2.8349388200000001</v>
      </c>
      <c r="E567" s="51">
        <v>2.10932948</v>
      </c>
    </row>
    <row r="568" spans="2:5">
      <c r="B568" s="76" t="s">
        <v>454</v>
      </c>
      <c r="C568" s="51">
        <v>0</v>
      </c>
      <c r="D568" s="51">
        <v>2.8349388200000001</v>
      </c>
      <c r="E568" s="51">
        <v>2.10932948</v>
      </c>
    </row>
    <row r="569" spans="2:5">
      <c r="B569" s="75">
        <v>14867</v>
      </c>
      <c r="C569" s="51">
        <v>0</v>
      </c>
      <c r="D569" s="51">
        <v>0</v>
      </c>
      <c r="E569" s="51">
        <v>0</v>
      </c>
    </row>
    <row r="570" spans="2:5">
      <c r="B570" s="76" t="s">
        <v>966</v>
      </c>
      <c r="C570" s="51">
        <v>0</v>
      </c>
      <c r="D570" s="51">
        <v>0</v>
      </c>
      <c r="E570" s="51">
        <v>0</v>
      </c>
    </row>
    <row r="571" spans="2:5">
      <c r="B571" s="75">
        <v>6548</v>
      </c>
      <c r="C571" s="51">
        <v>0</v>
      </c>
      <c r="D571" s="51">
        <v>281.25323594000002</v>
      </c>
      <c r="E571" s="51">
        <v>279.82555051999998</v>
      </c>
    </row>
    <row r="572" spans="2:5">
      <c r="B572" s="76" t="s">
        <v>1032</v>
      </c>
      <c r="C572" s="51">
        <v>0</v>
      </c>
      <c r="D572" s="51">
        <v>281.25323594000002</v>
      </c>
      <c r="E572" s="51">
        <v>279.82555051999998</v>
      </c>
    </row>
    <row r="573" spans="2:5">
      <c r="B573" s="75">
        <v>14947</v>
      </c>
      <c r="C573" s="51">
        <v>0</v>
      </c>
      <c r="D573" s="51">
        <v>0.45761859999999965</v>
      </c>
      <c r="E573" s="51">
        <v>0</v>
      </c>
    </row>
    <row r="574" spans="2:5">
      <c r="B574" s="76" t="s">
        <v>1063</v>
      </c>
      <c r="C574" s="51">
        <v>0</v>
      </c>
      <c r="D574" s="51">
        <v>0.45761859999999965</v>
      </c>
      <c r="E574" s="51">
        <v>0</v>
      </c>
    </row>
    <row r="575" spans="2:5">
      <c r="B575" s="74" t="s">
        <v>259</v>
      </c>
      <c r="C575" s="116">
        <v>0</v>
      </c>
      <c r="D575" s="116">
        <v>150</v>
      </c>
      <c r="E575" s="116">
        <v>149.99673410000003</v>
      </c>
    </row>
    <row r="576" spans="2:5">
      <c r="B576" s="75">
        <v>13823</v>
      </c>
      <c r="C576" s="51">
        <v>0</v>
      </c>
      <c r="D576" s="51">
        <v>150</v>
      </c>
      <c r="E576" s="51">
        <v>149.99673410000003</v>
      </c>
    </row>
    <row r="577" spans="2:5">
      <c r="B577" s="76" t="s">
        <v>450</v>
      </c>
      <c r="C577" s="51">
        <v>0</v>
      </c>
      <c r="D577" s="51">
        <v>150</v>
      </c>
      <c r="E577" s="51">
        <v>149.99673410000003</v>
      </c>
    </row>
    <row r="578" spans="2:5">
      <c r="B578" s="74" t="s">
        <v>282</v>
      </c>
      <c r="C578" s="116">
        <v>606.603343</v>
      </c>
      <c r="D578" s="116">
        <v>214.73238378000002</v>
      </c>
      <c r="E578" s="116">
        <v>38.178657710000003</v>
      </c>
    </row>
    <row r="579" spans="2:5">
      <c r="B579" s="75">
        <v>14592</v>
      </c>
      <c r="C579" s="51">
        <v>494.06631900000002</v>
      </c>
      <c r="D579" s="51">
        <v>193.73238338000002</v>
      </c>
      <c r="E579" s="51">
        <v>31.38405771</v>
      </c>
    </row>
    <row r="580" spans="2:5">
      <c r="B580" s="76" t="s">
        <v>455</v>
      </c>
      <c r="C580" s="51">
        <v>494.06631900000002</v>
      </c>
      <c r="D580" s="51">
        <v>193.73238338000002</v>
      </c>
      <c r="E580" s="51">
        <v>31.38405771</v>
      </c>
    </row>
    <row r="581" spans="2:5">
      <c r="B581" s="75">
        <v>14599</v>
      </c>
      <c r="C581" s="51">
        <v>112.537024</v>
      </c>
      <c r="D581" s="51">
        <v>21.000000400000005</v>
      </c>
      <c r="E581" s="51">
        <v>6.7946</v>
      </c>
    </row>
    <row r="582" spans="2:5">
      <c r="B582" s="76" t="s">
        <v>456</v>
      </c>
      <c r="C582" s="51">
        <v>112.537024</v>
      </c>
      <c r="D582" s="51">
        <v>21.000000400000005</v>
      </c>
      <c r="E582" s="51">
        <v>6.7946</v>
      </c>
    </row>
    <row r="583" spans="2:5">
      <c r="B583" s="74" t="s">
        <v>260</v>
      </c>
      <c r="C583" s="116">
        <v>0</v>
      </c>
      <c r="D583" s="116">
        <v>170.75013000000001</v>
      </c>
      <c r="E583" s="116">
        <v>0</v>
      </c>
    </row>
    <row r="584" spans="2:5">
      <c r="B584" s="75">
        <v>13964</v>
      </c>
      <c r="C584" s="51">
        <v>0</v>
      </c>
      <c r="D584" s="51">
        <v>100.064283</v>
      </c>
      <c r="E584" s="51">
        <v>0</v>
      </c>
    </row>
    <row r="585" spans="2:5">
      <c r="B585" s="76" t="s">
        <v>457</v>
      </c>
      <c r="C585" s="51">
        <v>0</v>
      </c>
      <c r="D585" s="51">
        <v>100.064283</v>
      </c>
      <c r="E585" s="51">
        <v>0</v>
      </c>
    </row>
    <row r="586" spans="2:5">
      <c r="B586" s="75">
        <v>14124</v>
      </c>
      <c r="C586" s="51">
        <v>0</v>
      </c>
      <c r="D586" s="51">
        <v>20.685846999999999</v>
      </c>
      <c r="E586" s="51">
        <v>0</v>
      </c>
    </row>
    <row r="587" spans="2:5">
      <c r="B587" s="76" t="s">
        <v>451</v>
      </c>
      <c r="C587" s="51">
        <v>0</v>
      </c>
      <c r="D587" s="51">
        <v>20.685846999999999</v>
      </c>
      <c r="E587" s="51">
        <v>0</v>
      </c>
    </row>
    <row r="588" spans="2:5">
      <c r="B588" s="75">
        <v>14305</v>
      </c>
      <c r="C588" s="51">
        <v>0</v>
      </c>
      <c r="D588" s="51">
        <v>50</v>
      </c>
      <c r="E588" s="51">
        <v>0</v>
      </c>
    </row>
    <row r="589" spans="2:5">
      <c r="B589" s="76" t="s">
        <v>458</v>
      </c>
      <c r="C589" s="51">
        <v>0</v>
      </c>
      <c r="D589" s="51">
        <v>50</v>
      </c>
      <c r="E589" s="51">
        <v>0</v>
      </c>
    </row>
    <row r="590" spans="2:5">
      <c r="B590" s="67" t="s">
        <v>269</v>
      </c>
      <c r="C590" s="51">
        <v>480.41858200000001</v>
      </c>
      <c r="D590" s="51">
        <v>732.52668594000011</v>
      </c>
      <c r="E590" s="51">
        <v>518.9851963000001</v>
      </c>
    </row>
    <row r="591" spans="2:5">
      <c r="B591" s="74" t="s">
        <v>257</v>
      </c>
      <c r="C591" s="116">
        <v>480.41858200000001</v>
      </c>
      <c r="D591" s="116">
        <v>665.13494346000004</v>
      </c>
      <c r="E591" s="116">
        <v>468.99889189000004</v>
      </c>
    </row>
    <row r="592" spans="2:5">
      <c r="B592" s="75">
        <v>12536</v>
      </c>
      <c r="C592" s="51">
        <v>23.971440000000001</v>
      </c>
      <c r="D592" s="51">
        <v>13.352266999999999</v>
      </c>
      <c r="E592" s="51">
        <v>6.5206134900000006</v>
      </c>
    </row>
    <row r="593" spans="2:5">
      <c r="B593" s="76" t="s">
        <v>459</v>
      </c>
      <c r="C593" s="51">
        <v>23.971440000000001</v>
      </c>
      <c r="D593" s="51">
        <v>13.352266999999999</v>
      </c>
      <c r="E593" s="51">
        <v>6.5206134900000006</v>
      </c>
    </row>
    <row r="594" spans="2:5">
      <c r="B594" s="75">
        <v>13052</v>
      </c>
      <c r="C594" s="51">
        <v>25.801444</v>
      </c>
      <c r="D594" s="51">
        <v>10.430828</v>
      </c>
      <c r="E594" s="51">
        <v>1.1831464299999999</v>
      </c>
    </row>
    <row r="595" spans="2:5">
      <c r="B595" s="76" t="s">
        <v>460</v>
      </c>
      <c r="C595" s="51">
        <v>25.801444</v>
      </c>
      <c r="D595" s="51">
        <v>10.430828</v>
      </c>
      <c r="E595" s="51">
        <v>1.1831464299999999</v>
      </c>
    </row>
    <row r="596" spans="2:5">
      <c r="B596" s="75">
        <v>13366</v>
      </c>
      <c r="C596" s="51">
        <v>6.1741020000000004</v>
      </c>
      <c r="D596" s="51">
        <v>0</v>
      </c>
      <c r="E596" s="51">
        <v>0</v>
      </c>
    </row>
    <row r="597" spans="2:5">
      <c r="B597" s="76" t="s">
        <v>461</v>
      </c>
      <c r="C597" s="51">
        <v>6.1741020000000004</v>
      </c>
      <c r="D597" s="51">
        <v>0</v>
      </c>
      <c r="E597" s="51">
        <v>0</v>
      </c>
    </row>
    <row r="598" spans="2:5">
      <c r="B598" s="75">
        <v>13404</v>
      </c>
      <c r="C598" s="51">
        <v>64.451070000000001</v>
      </c>
      <c r="D598" s="51">
        <v>60.460020269999994</v>
      </c>
      <c r="E598" s="51">
        <v>50.412124759999998</v>
      </c>
    </row>
    <row r="599" spans="2:5">
      <c r="B599" s="76" t="s">
        <v>462</v>
      </c>
      <c r="C599" s="51">
        <v>64.451070000000001</v>
      </c>
      <c r="D599" s="51">
        <v>60.460020269999994</v>
      </c>
      <c r="E599" s="51">
        <v>50.412124759999998</v>
      </c>
    </row>
    <row r="600" spans="2:5">
      <c r="B600" s="75">
        <v>13429</v>
      </c>
      <c r="C600" s="51">
        <v>11.048292999999999</v>
      </c>
      <c r="D600" s="51">
        <v>16.460249999999998</v>
      </c>
      <c r="E600" s="51">
        <v>7.2361841299999998</v>
      </c>
    </row>
    <row r="601" spans="2:5">
      <c r="B601" s="76" t="s">
        <v>463</v>
      </c>
      <c r="C601" s="51">
        <v>11.048292999999999</v>
      </c>
      <c r="D601" s="51">
        <v>16.460249999999998</v>
      </c>
      <c r="E601" s="51">
        <v>7.2361841299999998</v>
      </c>
    </row>
    <row r="602" spans="2:5">
      <c r="B602" s="75">
        <v>13561</v>
      </c>
      <c r="C602" s="51">
        <v>62.848396000000001</v>
      </c>
      <c r="D602" s="51">
        <v>72.077151029999996</v>
      </c>
      <c r="E602" s="51">
        <v>36.64558401</v>
      </c>
    </row>
    <row r="603" spans="2:5">
      <c r="B603" s="76" t="s">
        <v>924</v>
      </c>
      <c r="C603" s="51">
        <v>62.848396000000001</v>
      </c>
      <c r="D603" s="51">
        <v>72.077151029999996</v>
      </c>
      <c r="E603" s="51">
        <v>36.64558401</v>
      </c>
    </row>
    <row r="604" spans="2:5">
      <c r="B604" s="75">
        <v>13616</v>
      </c>
      <c r="C604" s="51">
        <v>3.282594</v>
      </c>
      <c r="D604" s="51">
        <v>0</v>
      </c>
      <c r="E604" s="51">
        <v>0</v>
      </c>
    </row>
    <row r="605" spans="2:5">
      <c r="B605" s="76" t="s">
        <v>464</v>
      </c>
      <c r="C605" s="51">
        <v>3.282594</v>
      </c>
      <c r="D605" s="51">
        <v>0</v>
      </c>
      <c r="E605" s="51">
        <v>0</v>
      </c>
    </row>
    <row r="606" spans="2:5">
      <c r="B606" s="75">
        <v>13815</v>
      </c>
      <c r="C606" s="51">
        <v>120</v>
      </c>
      <c r="D606" s="51">
        <v>120</v>
      </c>
      <c r="E606" s="51">
        <v>119.17686055999999</v>
      </c>
    </row>
    <row r="607" spans="2:5">
      <c r="B607" s="76" t="s">
        <v>465</v>
      </c>
      <c r="C607" s="51">
        <v>120</v>
      </c>
      <c r="D607" s="51">
        <v>120</v>
      </c>
      <c r="E607" s="51">
        <v>119.17686055999999</v>
      </c>
    </row>
    <row r="608" spans="2:5">
      <c r="B608" s="75">
        <v>14058</v>
      </c>
      <c r="C608" s="51">
        <v>3.5891820000000001</v>
      </c>
      <c r="D608" s="51">
        <v>0.17351900000000001</v>
      </c>
      <c r="E608" s="51">
        <v>0</v>
      </c>
    </row>
    <row r="609" spans="2:5">
      <c r="B609" s="76" t="s">
        <v>466</v>
      </c>
      <c r="C609" s="51">
        <v>3.5891820000000001</v>
      </c>
      <c r="D609" s="51">
        <v>0.17351900000000001</v>
      </c>
      <c r="E609" s="51">
        <v>0</v>
      </c>
    </row>
    <row r="610" spans="2:5">
      <c r="B610" s="75">
        <v>14091</v>
      </c>
      <c r="C610" s="51">
        <v>0</v>
      </c>
      <c r="D610" s="51">
        <v>7.5073938100000008</v>
      </c>
      <c r="E610" s="51">
        <v>2.8475652200000003</v>
      </c>
    </row>
    <row r="611" spans="2:5">
      <c r="B611" s="76" t="s">
        <v>467</v>
      </c>
      <c r="C611" s="51">
        <v>0</v>
      </c>
      <c r="D611" s="51">
        <v>7.5073938100000008</v>
      </c>
      <c r="E611" s="51">
        <v>2.8475652200000003</v>
      </c>
    </row>
    <row r="612" spans="2:5">
      <c r="B612" s="75">
        <v>14125</v>
      </c>
      <c r="C612" s="51">
        <v>100</v>
      </c>
      <c r="D612" s="51">
        <v>243.96096279</v>
      </c>
      <c r="E612" s="51">
        <v>185.72475229000003</v>
      </c>
    </row>
    <row r="613" spans="2:5">
      <c r="B613" s="76" t="s">
        <v>468</v>
      </c>
      <c r="C613" s="51">
        <v>100</v>
      </c>
      <c r="D613" s="51">
        <v>243.96096279</v>
      </c>
      <c r="E613" s="51">
        <v>185.72475229000003</v>
      </c>
    </row>
    <row r="614" spans="2:5">
      <c r="B614" s="75">
        <v>14388</v>
      </c>
      <c r="C614" s="51">
        <v>59.252060999999998</v>
      </c>
      <c r="D614" s="51">
        <v>120.71255156000001</v>
      </c>
      <c r="E614" s="51">
        <v>59.252060999999998</v>
      </c>
    </row>
    <row r="615" spans="2:5">
      <c r="B615" s="76" t="s">
        <v>469</v>
      </c>
      <c r="C615" s="51">
        <v>59.252060999999998</v>
      </c>
      <c r="D615" s="51">
        <v>120.71255156000001</v>
      </c>
      <c r="E615" s="51">
        <v>59.252060999999998</v>
      </c>
    </row>
    <row r="616" spans="2:5">
      <c r="B616" s="75">
        <v>14858</v>
      </c>
      <c r="C616" s="51">
        <v>0</v>
      </c>
      <c r="D616" s="51">
        <v>0</v>
      </c>
      <c r="E616" s="51">
        <v>0</v>
      </c>
    </row>
    <row r="617" spans="2:5">
      <c r="B617" s="76" t="s">
        <v>967</v>
      </c>
      <c r="C617" s="51">
        <v>0</v>
      </c>
      <c r="D617" s="51">
        <v>0</v>
      </c>
      <c r="E617" s="51">
        <v>0</v>
      </c>
    </row>
    <row r="618" spans="2:5">
      <c r="B618" s="74" t="s">
        <v>259</v>
      </c>
      <c r="C618" s="116">
        <v>0</v>
      </c>
      <c r="D618" s="116">
        <v>50</v>
      </c>
      <c r="E618" s="116">
        <v>49.986304410000002</v>
      </c>
    </row>
    <row r="619" spans="2:5">
      <c r="B619" s="75">
        <v>13815</v>
      </c>
      <c r="C619" s="51">
        <v>0</v>
      </c>
      <c r="D619" s="51">
        <v>50</v>
      </c>
      <c r="E619" s="51">
        <v>49.986304410000002</v>
      </c>
    </row>
    <row r="620" spans="2:5">
      <c r="B620" s="76" t="s">
        <v>465</v>
      </c>
      <c r="C620" s="51">
        <v>0</v>
      </c>
      <c r="D620" s="51">
        <v>50</v>
      </c>
      <c r="E620" s="51">
        <v>49.986304410000002</v>
      </c>
    </row>
    <row r="621" spans="2:5">
      <c r="B621" s="74" t="s">
        <v>260</v>
      </c>
      <c r="C621" s="116">
        <v>0</v>
      </c>
      <c r="D621" s="116">
        <v>17.391742480000005</v>
      </c>
      <c r="E621" s="116">
        <v>0</v>
      </c>
    </row>
    <row r="622" spans="2:5">
      <c r="B622" s="75">
        <v>5490</v>
      </c>
      <c r="C622" s="51">
        <v>0</v>
      </c>
      <c r="D622" s="51">
        <v>17.391742480000005</v>
      </c>
      <c r="E622" s="51">
        <v>0</v>
      </c>
    </row>
    <row r="623" spans="2:5">
      <c r="B623" s="76" t="s">
        <v>470</v>
      </c>
      <c r="C623" s="51">
        <v>0</v>
      </c>
      <c r="D623" s="51">
        <v>17.391742480000005</v>
      </c>
      <c r="E623" s="51">
        <v>0</v>
      </c>
    </row>
    <row r="624" spans="2:5">
      <c r="B624" s="67" t="s">
        <v>270</v>
      </c>
      <c r="C624" s="51">
        <v>671.33636300000001</v>
      </c>
      <c r="D624" s="51">
        <v>880.94238116999975</v>
      </c>
      <c r="E624" s="51">
        <v>471.69763280999996</v>
      </c>
    </row>
    <row r="625" spans="2:5">
      <c r="B625" s="74" t="s">
        <v>257</v>
      </c>
      <c r="C625" s="116">
        <v>671.33636300000001</v>
      </c>
      <c r="D625" s="116">
        <v>607.60432935999995</v>
      </c>
      <c r="E625" s="116">
        <v>355.87869298999993</v>
      </c>
    </row>
    <row r="626" spans="2:5">
      <c r="B626" s="75">
        <v>12537</v>
      </c>
      <c r="C626" s="51">
        <v>101.246295</v>
      </c>
      <c r="D626" s="51">
        <v>71.216096289999996</v>
      </c>
      <c r="E626" s="51">
        <v>15.221938669999998</v>
      </c>
    </row>
    <row r="627" spans="2:5">
      <c r="B627" s="76" t="s">
        <v>471</v>
      </c>
      <c r="C627" s="51">
        <v>101.246295</v>
      </c>
      <c r="D627" s="51">
        <v>71.216096289999996</v>
      </c>
      <c r="E627" s="51">
        <v>15.221938669999998</v>
      </c>
    </row>
    <row r="628" spans="2:5">
      <c r="B628" s="75">
        <v>12579</v>
      </c>
      <c r="C628" s="51">
        <v>49.790036999999998</v>
      </c>
      <c r="D628" s="51">
        <v>10.02117363</v>
      </c>
      <c r="E628" s="51">
        <v>4.1371398899999994</v>
      </c>
    </row>
    <row r="629" spans="2:5">
      <c r="B629" s="76" t="s">
        <v>472</v>
      </c>
      <c r="C629" s="51">
        <v>49.790036999999998</v>
      </c>
      <c r="D629" s="51">
        <v>10.02117363</v>
      </c>
      <c r="E629" s="51">
        <v>4.1371398899999994</v>
      </c>
    </row>
    <row r="630" spans="2:5">
      <c r="B630" s="75">
        <v>13055</v>
      </c>
      <c r="C630" s="51">
        <v>3.358946</v>
      </c>
      <c r="D630" s="51">
        <v>1.001444</v>
      </c>
      <c r="E630" s="51">
        <v>0.90463617000000007</v>
      </c>
    </row>
    <row r="631" spans="2:5">
      <c r="B631" s="76" t="s">
        <v>473</v>
      </c>
      <c r="C631" s="51">
        <v>3.358946</v>
      </c>
      <c r="D631" s="51">
        <v>1.001444</v>
      </c>
      <c r="E631" s="51">
        <v>0.90463617000000007</v>
      </c>
    </row>
    <row r="632" spans="2:5">
      <c r="B632" s="75">
        <v>13405</v>
      </c>
      <c r="C632" s="51">
        <v>127.34437</v>
      </c>
      <c r="D632" s="51">
        <v>102.65483576999999</v>
      </c>
      <c r="E632" s="51">
        <v>42.190848090000003</v>
      </c>
    </row>
    <row r="633" spans="2:5">
      <c r="B633" s="76" t="s">
        <v>474</v>
      </c>
      <c r="C633" s="51">
        <v>127.34437</v>
      </c>
      <c r="D633" s="51">
        <v>102.65483576999999</v>
      </c>
      <c r="E633" s="51">
        <v>42.190848090000003</v>
      </c>
    </row>
    <row r="634" spans="2:5">
      <c r="B634" s="75">
        <v>13443</v>
      </c>
      <c r="C634" s="51">
        <v>17.112168</v>
      </c>
      <c r="D634" s="51">
        <v>18.899999999999999</v>
      </c>
      <c r="E634" s="51">
        <v>0</v>
      </c>
    </row>
    <row r="635" spans="2:5">
      <c r="B635" s="76" t="s">
        <v>475</v>
      </c>
      <c r="C635" s="51">
        <v>17.112168</v>
      </c>
      <c r="D635" s="51">
        <v>18.899999999999999</v>
      </c>
      <c r="E635" s="51">
        <v>0</v>
      </c>
    </row>
    <row r="636" spans="2:5">
      <c r="B636" s="75">
        <v>13530</v>
      </c>
      <c r="C636" s="51">
        <v>60</v>
      </c>
      <c r="D636" s="51">
        <v>54.634352710000009</v>
      </c>
      <c r="E636" s="51">
        <v>53.533970740000001</v>
      </c>
    </row>
    <row r="637" spans="2:5">
      <c r="B637" s="76" t="s">
        <v>476</v>
      </c>
      <c r="C637" s="51">
        <v>60</v>
      </c>
      <c r="D637" s="51">
        <v>54.634352710000009</v>
      </c>
      <c r="E637" s="51">
        <v>53.533970740000001</v>
      </c>
    </row>
    <row r="638" spans="2:5">
      <c r="B638" s="75">
        <v>13563</v>
      </c>
      <c r="C638" s="51">
        <v>88.508245000000002</v>
      </c>
      <c r="D638" s="51">
        <v>95.880824040000007</v>
      </c>
      <c r="E638" s="51">
        <v>57.928312310000003</v>
      </c>
    </row>
    <row r="639" spans="2:5">
      <c r="B639" s="76" t="s">
        <v>892</v>
      </c>
      <c r="C639" s="51">
        <v>88.508245000000002</v>
      </c>
      <c r="D639" s="51">
        <v>95.880824040000007</v>
      </c>
      <c r="E639" s="51">
        <v>57.928312310000003</v>
      </c>
    </row>
    <row r="640" spans="2:5">
      <c r="B640" s="75">
        <v>13587</v>
      </c>
      <c r="C640" s="51">
        <v>1.6215200000000001</v>
      </c>
      <c r="D640" s="51">
        <v>7.9137259000000002</v>
      </c>
      <c r="E640" s="51">
        <v>0</v>
      </c>
    </row>
    <row r="641" spans="2:5">
      <c r="B641" s="76" t="s">
        <v>925</v>
      </c>
      <c r="C641" s="51">
        <v>1.6215200000000001</v>
      </c>
      <c r="D641" s="51">
        <v>7.9137259000000002</v>
      </c>
      <c r="E641" s="51">
        <v>0</v>
      </c>
    </row>
    <row r="642" spans="2:5">
      <c r="B642" s="75">
        <v>13621</v>
      </c>
      <c r="C642" s="51">
        <v>0.95238199999999995</v>
      </c>
      <c r="D642" s="51">
        <v>2.6109694399999999</v>
      </c>
      <c r="E642" s="51">
        <v>0</v>
      </c>
    </row>
    <row r="643" spans="2:5">
      <c r="B643" s="76" t="s">
        <v>477</v>
      </c>
      <c r="C643" s="51">
        <v>0.95238199999999995</v>
      </c>
      <c r="D643" s="51">
        <v>2.6109694399999999</v>
      </c>
      <c r="E643" s="51">
        <v>0</v>
      </c>
    </row>
    <row r="644" spans="2:5">
      <c r="B644" s="75">
        <v>13807</v>
      </c>
      <c r="C644" s="51">
        <v>110</v>
      </c>
      <c r="D644" s="51">
        <v>110</v>
      </c>
      <c r="E644" s="51">
        <v>106.69999926999999</v>
      </c>
    </row>
    <row r="645" spans="2:5">
      <c r="B645" s="76" t="s">
        <v>478</v>
      </c>
      <c r="C645" s="51">
        <v>110</v>
      </c>
      <c r="D645" s="51">
        <v>110</v>
      </c>
      <c r="E645" s="51">
        <v>106.69999926999999</v>
      </c>
    </row>
    <row r="646" spans="2:5">
      <c r="B646" s="75">
        <v>13838</v>
      </c>
      <c r="C646" s="51">
        <v>22.642714999999999</v>
      </c>
      <c r="D646" s="51">
        <v>22.642714999999999</v>
      </c>
      <c r="E646" s="51">
        <v>0</v>
      </c>
    </row>
    <row r="647" spans="2:5">
      <c r="B647" s="76" t="s">
        <v>479</v>
      </c>
      <c r="C647" s="51">
        <v>22.642714999999999</v>
      </c>
      <c r="D647" s="51">
        <v>22.642714999999999</v>
      </c>
      <c r="E647" s="51">
        <v>0</v>
      </c>
    </row>
    <row r="648" spans="2:5">
      <c r="B648" s="75">
        <v>14257</v>
      </c>
      <c r="C648" s="51">
        <v>0</v>
      </c>
      <c r="D648" s="51">
        <v>21.368507579999999</v>
      </c>
      <c r="E648" s="51">
        <v>17.32678232</v>
      </c>
    </row>
    <row r="649" spans="2:5">
      <c r="B649" s="76" t="s">
        <v>480</v>
      </c>
      <c r="C649" s="51">
        <v>0</v>
      </c>
      <c r="D649" s="51">
        <v>21.368507579999999</v>
      </c>
      <c r="E649" s="51">
        <v>17.32678232</v>
      </c>
    </row>
    <row r="650" spans="2:5">
      <c r="B650" s="75">
        <v>14441</v>
      </c>
      <c r="C650" s="51">
        <v>79.08</v>
      </c>
      <c r="D650" s="51">
        <v>79.08</v>
      </c>
      <c r="E650" s="51">
        <v>48.46576254</v>
      </c>
    </row>
    <row r="651" spans="2:5">
      <c r="B651" s="76" t="s">
        <v>481</v>
      </c>
      <c r="C651" s="51">
        <v>79.08</v>
      </c>
      <c r="D651" s="51">
        <v>79.08</v>
      </c>
      <c r="E651" s="51">
        <v>48.46576254</v>
      </c>
    </row>
    <row r="652" spans="2:5">
      <c r="B652" s="75">
        <v>14628</v>
      </c>
      <c r="C652" s="51">
        <v>9.6796849999999992</v>
      </c>
      <c r="D652" s="51">
        <v>9.6796849999999992</v>
      </c>
      <c r="E652" s="51">
        <v>9.469302990000001</v>
      </c>
    </row>
    <row r="653" spans="2:5">
      <c r="B653" s="76" t="s">
        <v>482</v>
      </c>
      <c r="C653" s="51">
        <v>9.6796849999999992</v>
      </c>
      <c r="D653" s="51">
        <v>9.6796849999999992</v>
      </c>
      <c r="E653" s="51">
        <v>9.469302990000001</v>
      </c>
    </row>
    <row r="654" spans="2:5">
      <c r="B654" s="75">
        <v>14841</v>
      </c>
      <c r="C654" s="51">
        <v>0</v>
      </c>
      <c r="D654" s="51">
        <v>0</v>
      </c>
      <c r="E654" s="51">
        <v>0</v>
      </c>
    </row>
    <row r="655" spans="2:5">
      <c r="B655" s="76" t="s">
        <v>968</v>
      </c>
      <c r="C655" s="51">
        <v>0</v>
      </c>
      <c r="D655" s="51">
        <v>0</v>
      </c>
      <c r="E655" s="51">
        <v>0</v>
      </c>
    </row>
    <row r="656" spans="2:5">
      <c r="B656" s="75">
        <v>14834</v>
      </c>
      <c r="C656" s="51">
        <v>0</v>
      </c>
      <c r="D656" s="51">
        <v>0</v>
      </c>
      <c r="E656" s="51">
        <v>0</v>
      </c>
    </row>
    <row r="657" spans="2:5">
      <c r="B657" s="76" t="s">
        <v>969</v>
      </c>
      <c r="C657" s="51">
        <v>0</v>
      </c>
      <c r="D657" s="51">
        <v>0</v>
      </c>
      <c r="E657" s="51">
        <v>0</v>
      </c>
    </row>
    <row r="658" spans="2:5">
      <c r="B658" s="75">
        <v>14836</v>
      </c>
      <c r="C658" s="51">
        <v>0</v>
      </c>
      <c r="D658" s="51">
        <v>0</v>
      </c>
      <c r="E658" s="51">
        <v>0</v>
      </c>
    </row>
    <row r="659" spans="2:5">
      <c r="B659" s="76" t="s">
        <v>970</v>
      </c>
      <c r="C659" s="51">
        <v>0</v>
      </c>
      <c r="D659" s="51">
        <v>0</v>
      </c>
      <c r="E659" s="51">
        <v>0</v>
      </c>
    </row>
    <row r="660" spans="2:5">
      <c r="B660" s="75">
        <v>14839</v>
      </c>
      <c r="C660" s="51">
        <v>0</v>
      </c>
      <c r="D660" s="51">
        <v>0</v>
      </c>
      <c r="E660" s="51">
        <v>0</v>
      </c>
    </row>
    <row r="661" spans="2:5">
      <c r="B661" s="76" t="s">
        <v>971</v>
      </c>
      <c r="C661" s="51">
        <v>0</v>
      </c>
      <c r="D661" s="51">
        <v>0</v>
      </c>
      <c r="E661" s="51">
        <v>0</v>
      </c>
    </row>
    <row r="662" spans="2:5">
      <c r="B662" s="75">
        <v>14831</v>
      </c>
      <c r="C662" s="51">
        <v>0</v>
      </c>
      <c r="D662" s="51">
        <v>0</v>
      </c>
      <c r="E662" s="51">
        <v>0</v>
      </c>
    </row>
    <row r="663" spans="2:5">
      <c r="B663" s="76" t="s">
        <v>972</v>
      </c>
      <c r="C663" s="51">
        <v>0</v>
      </c>
      <c r="D663" s="51">
        <v>0</v>
      </c>
      <c r="E663" s="51">
        <v>0</v>
      </c>
    </row>
    <row r="664" spans="2:5">
      <c r="B664" s="74" t="s">
        <v>259</v>
      </c>
      <c r="C664" s="116">
        <v>0</v>
      </c>
      <c r="D664" s="116">
        <v>50</v>
      </c>
      <c r="E664" s="116">
        <v>49.999999870000003</v>
      </c>
    </row>
    <row r="665" spans="2:5">
      <c r="B665" s="75">
        <v>13807</v>
      </c>
      <c r="C665" s="51">
        <v>0</v>
      </c>
      <c r="D665" s="51">
        <v>50</v>
      </c>
      <c r="E665" s="51">
        <v>49.999999870000003</v>
      </c>
    </row>
    <row r="666" spans="2:5">
      <c r="B666" s="76" t="s">
        <v>478</v>
      </c>
      <c r="C666" s="51">
        <v>0</v>
      </c>
      <c r="D666" s="51">
        <v>50</v>
      </c>
      <c r="E666" s="51">
        <v>49.999999870000003</v>
      </c>
    </row>
    <row r="667" spans="2:5">
      <c r="B667" s="74" t="s">
        <v>282</v>
      </c>
      <c r="C667" s="116">
        <v>0</v>
      </c>
      <c r="D667" s="116">
        <v>136.62648381</v>
      </c>
      <c r="E667" s="116">
        <v>59.856425159999993</v>
      </c>
    </row>
    <row r="668" spans="2:5">
      <c r="B668" s="75">
        <v>14672</v>
      </c>
      <c r="C668" s="51">
        <v>0</v>
      </c>
      <c r="D668" s="51">
        <v>136.62648381</v>
      </c>
      <c r="E668" s="51">
        <v>59.856425159999993</v>
      </c>
    </row>
    <row r="669" spans="2:5">
      <c r="B669" s="76" t="s">
        <v>483</v>
      </c>
      <c r="C669" s="51">
        <v>0</v>
      </c>
      <c r="D669" s="51">
        <v>136.62648381</v>
      </c>
      <c r="E669" s="51">
        <v>59.856425159999993</v>
      </c>
    </row>
    <row r="670" spans="2:5">
      <c r="B670" s="74" t="s">
        <v>260</v>
      </c>
      <c r="C670" s="116">
        <v>0</v>
      </c>
      <c r="D670" s="116">
        <v>86.711568</v>
      </c>
      <c r="E670" s="116">
        <v>5.9625147900000002</v>
      </c>
    </row>
    <row r="671" spans="2:5">
      <c r="B671" s="75">
        <v>13530</v>
      </c>
      <c r="C671" s="51">
        <v>0</v>
      </c>
      <c r="D671" s="51">
        <v>1.6452329999999999</v>
      </c>
      <c r="E671" s="51">
        <v>1.6452329999999999</v>
      </c>
    </row>
    <row r="672" spans="2:5">
      <c r="B672" s="76" t="s">
        <v>476</v>
      </c>
      <c r="C672" s="51">
        <v>0</v>
      </c>
      <c r="D672" s="51">
        <v>1.6452329999999999</v>
      </c>
      <c r="E672" s="51">
        <v>1.6452329999999999</v>
      </c>
    </row>
    <row r="673" spans="2:5">
      <c r="B673" s="75">
        <v>13838</v>
      </c>
      <c r="C673" s="51">
        <v>0</v>
      </c>
      <c r="D673" s="51">
        <v>75.187388999999996</v>
      </c>
      <c r="E673" s="51">
        <v>4.31728179</v>
      </c>
    </row>
    <row r="674" spans="2:5">
      <c r="B674" s="76" t="s">
        <v>479</v>
      </c>
      <c r="C674" s="51">
        <v>0</v>
      </c>
      <c r="D674" s="51">
        <v>75.187388999999996</v>
      </c>
      <c r="E674" s="51">
        <v>4.31728179</v>
      </c>
    </row>
    <row r="675" spans="2:5">
      <c r="B675" s="75">
        <v>13956</v>
      </c>
      <c r="C675" s="51">
        <v>0</v>
      </c>
      <c r="D675" s="51">
        <v>9.8789459999999991</v>
      </c>
      <c r="E675" s="51">
        <v>0</v>
      </c>
    </row>
    <row r="676" spans="2:5">
      <c r="B676" s="76" t="s">
        <v>484</v>
      </c>
      <c r="C676" s="51">
        <v>0</v>
      </c>
      <c r="D676" s="51">
        <v>9.8789459999999991</v>
      </c>
      <c r="E676" s="51">
        <v>0</v>
      </c>
    </row>
    <row r="677" spans="2:5">
      <c r="B677" s="67" t="s">
        <v>485</v>
      </c>
      <c r="C677" s="51">
        <v>635.77551900000003</v>
      </c>
      <c r="D677" s="51">
        <v>1994.37759177</v>
      </c>
      <c r="E677" s="51">
        <v>1836.7207553799999</v>
      </c>
    </row>
    <row r="678" spans="2:5">
      <c r="B678" s="74" t="s">
        <v>257</v>
      </c>
      <c r="C678" s="116">
        <v>544.67059400000005</v>
      </c>
      <c r="D678" s="116">
        <v>645.85528877000002</v>
      </c>
      <c r="E678" s="116">
        <v>566.92273199999988</v>
      </c>
    </row>
    <row r="679" spans="2:5">
      <c r="B679" s="75">
        <v>12538</v>
      </c>
      <c r="C679" s="51">
        <v>31.678640999999999</v>
      </c>
      <c r="D679" s="51">
        <v>32.829172630000002</v>
      </c>
      <c r="E679" s="51">
        <v>17.067424099999997</v>
      </c>
    </row>
    <row r="680" spans="2:5">
      <c r="B680" s="76" t="s">
        <v>486</v>
      </c>
      <c r="C680" s="51">
        <v>31.678640999999999</v>
      </c>
      <c r="D680" s="51">
        <v>32.829172630000002</v>
      </c>
      <c r="E680" s="51">
        <v>17.067424099999997</v>
      </c>
    </row>
    <row r="681" spans="2:5">
      <c r="B681" s="75">
        <v>12580</v>
      </c>
      <c r="C681" s="51">
        <v>2.6944219999999999</v>
      </c>
      <c r="D681" s="51">
        <v>0.14954100000000001</v>
      </c>
      <c r="E681" s="51">
        <v>0</v>
      </c>
    </row>
    <row r="682" spans="2:5">
      <c r="B682" s="76" t="s">
        <v>487</v>
      </c>
      <c r="C682" s="51">
        <v>2.6944219999999999</v>
      </c>
      <c r="D682" s="51">
        <v>0.14954100000000001</v>
      </c>
      <c r="E682" s="51">
        <v>0</v>
      </c>
    </row>
    <row r="683" spans="2:5">
      <c r="B683" s="75">
        <v>12711</v>
      </c>
      <c r="C683" s="51">
        <v>317.15518100000003</v>
      </c>
      <c r="D683" s="51">
        <v>287.22168892000002</v>
      </c>
      <c r="E683" s="51">
        <v>287.22168892000002</v>
      </c>
    </row>
    <row r="684" spans="2:5">
      <c r="B684" s="76" t="s">
        <v>488</v>
      </c>
      <c r="C684" s="51">
        <v>317.15518100000003</v>
      </c>
      <c r="D684" s="51">
        <v>287.22168892000002</v>
      </c>
      <c r="E684" s="51">
        <v>287.22168892000002</v>
      </c>
    </row>
    <row r="685" spans="2:5">
      <c r="B685" s="75">
        <v>13056</v>
      </c>
      <c r="C685" s="51">
        <v>4.8434730000000004</v>
      </c>
      <c r="D685" s="51">
        <v>0</v>
      </c>
      <c r="E685" s="51">
        <v>0</v>
      </c>
    </row>
    <row r="686" spans="2:5">
      <c r="B686" s="76" t="s">
        <v>489</v>
      </c>
      <c r="C686" s="51">
        <v>4.8434730000000004</v>
      </c>
      <c r="D686" s="51">
        <v>0</v>
      </c>
      <c r="E686" s="51">
        <v>0</v>
      </c>
    </row>
    <row r="687" spans="2:5">
      <c r="B687" s="75">
        <v>13368</v>
      </c>
      <c r="C687" s="51">
        <v>6.1741020000000004</v>
      </c>
      <c r="D687" s="51">
        <v>6.0394920000000001</v>
      </c>
      <c r="E687" s="51">
        <v>6.0394904599999997</v>
      </c>
    </row>
    <row r="688" spans="2:5">
      <c r="B688" s="76" t="s">
        <v>490</v>
      </c>
      <c r="C688" s="51">
        <v>6.1741020000000004</v>
      </c>
      <c r="D688" s="51">
        <v>6.0394920000000001</v>
      </c>
      <c r="E688" s="51">
        <v>6.0394904599999997</v>
      </c>
    </row>
    <row r="689" spans="2:5">
      <c r="B689" s="75">
        <v>13406</v>
      </c>
      <c r="C689" s="51">
        <v>8.7562829999999998</v>
      </c>
      <c r="D689" s="51">
        <v>4.27887401</v>
      </c>
      <c r="E689" s="51">
        <v>0.52493715000000007</v>
      </c>
    </row>
    <row r="690" spans="2:5">
      <c r="B690" s="76" t="s">
        <v>491</v>
      </c>
      <c r="C690" s="51">
        <v>8.7562829999999998</v>
      </c>
      <c r="D690" s="51">
        <v>4.27887401</v>
      </c>
      <c r="E690" s="51">
        <v>0.52493715000000007</v>
      </c>
    </row>
    <row r="691" spans="2:5">
      <c r="B691" s="75">
        <v>13461</v>
      </c>
      <c r="C691" s="51">
        <v>3.282594</v>
      </c>
      <c r="D691" s="51">
        <v>8.8235939999999999</v>
      </c>
      <c r="E691" s="51">
        <v>4.0408483999999998</v>
      </c>
    </row>
    <row r="692" spans="2:5">
      <c r="B692" s="76" t="s">
        <v>492</v>
      </c>
      <c r="C692" s="51">
        <v>3.282594</v>
      </c>
      <c r="D692" s="51">
        <v>8.8235939999999999</v>
      </c>
      <c r="E692" s="51">
        <v>4.0408483999999998</v>
      </c>
    </row>
    <row r="693" spans="2:5">
      <c r="B693" s="75">
        <v>13564</v>
      </c>
      <c r="C693" s="51">
        <v>15.819032</v>
      </c>
      <c r="D693" s="51">
        <v>70.87571002</v>
      </c>
      <c r="E693" s="51">
        <v>25.95485669</v>
      </c>
    </row>
    <row r="694" spans="2:5">
      <c r="B694" s="76" t="s">
        <v>893</v>
      </c>
      <c r="C694" s="51">
        <v>15.819032</v>
      </c>
      <c r="D694" s="51">
        <v>70.87571002</v>
      </c>
      <c r="E694" s="51">
        <v>25.95485669</v>
      </c>
    </row>
    <row r="695" spans="2:5">
      <c r="B695" s="75">
        <v>13601</v>
      </c>
      <c r="C695" s="51">
        <v>1.2034009999999999</v>
      </c>
      <c r="D695" s="51">
        <v>1.803401</v>
      </c>
      <c r="E695" s="51">
        <v>1.6201216299999999</v>
      </c>
    </row>
    <row r="696" spans="2:5">
      <c r="B696" s="76" t="s">
        <v>894</v>
      </c>
      <c r="C696" s="51">
        <v>1.2034009999999999</v>
      </c>
      <c r="D696" s="51">
        <v>1.803401</v>
      </c>
      <c r="E696" s="51">
        <v>1.6201216299999999</v>
      </c>
    </row>
    <row r="697" spans="2:5">
      <c r="B697" s="75">
        <v>13605</v>
      </c>
      <c r="C697" s="51">
        <v>11.045363999999999</v>
      </c>
      <c r="D697" s="51">
        <v>19.420363999999999</v>
      </c>
      <c r="E697" s="51">
        <v>13.346252210000001</v>
      </c>
    </row>
    <row r="698" spans="2:5">
      <c r="B698" s="76" t="s">
        <v>493</v>
      </c>
      <c r="C698" s="51">
        <v>11.045363999999999</v>
      </c>
      <c r="D698" s="51">
        <v>19.420363999999999</v>
      </c>
      <c r="E698" s="51">
        <v>13.346252210000001</v>
      </c>
    </row>
    <row r="699" spans="2:5">
      <c r="B699" s="75">
        <v>13821</v>
      </c>
      <c r="C699" s="51">
        <v>100</v>
      </c>
      <c r="D699" s="51">
        <v>190</v>
      </c>
      <c r="E699" s="51">
        <v>189.81024718</v>
      </c>
    </row>
    <row r="700" spans="2:5">
      <c r="B700" s="76" t="s">
        <v>494</v>
      </c>
      <c r="C700" s="51">
        <v>100</v>
      </c>
      <c r="D700" s="51">
        <v>190</v>
      </c>
      <c r="E700" s="51">
        <v>189.81024718</v>
      </c>
    </row>
    <row r="701" spans="2:5">
      <c r="B701" s="75">
        <v>14100</v>
      </c>
      <c r="C701" s="51">
        <v>0</v>
      </c>
      <c r="D701" s="51">
        <v>0.34378599999999998</v>
      </c>
      <c r="E701" s="51">
        <v>0</v>
      </c>
    </row>
    <row r="702" spans="2:5">
      <c r="B702" s="76" t="s">
        <v>495</v>
      </c>
      <c r="C702" s="51">
        <v>0</v>
      </c>
      <c r="D702" s="51">
        <v>0.34378599999999998</v>
      </c>
      <c r="E702" s="51">
        <v>0</v>
      </c>
    </row>
    <row r="703" spans="2:5">
      <c r="B703" s="75">
        <v>14227</v>
      </c>
      <c r="C703" s="51">
        <v>16.822248999999999</v>
      </c>
      <c r="D703" s="51">
        <v>11.471735190000002</v>
      </c>
      <c r="E703" s="51">
        <v>10.92019548</v>
      </c>
    </row>
    <row r="704" spans="2:5">
      <c r="B704" s="76" t="s">
        <v>496</v>
      </c>
      <c r="C704" s="51">
        <v>16.822248999999999</v>
      </c>
      <c r="D704" s="51">
        <v>11.471735190000002</v>
      </c>
      <c r="E704" s="51">
        <v>10.92019548</v>
      </c>
    </row>
    <row r="705" spans="2:5">
      <c r="B705" s="75">
        <v>14578</v>
      </c>
      <c r="C705" s="51">
        <v>25.195851999999999</v>
      </c>
      <c r="D705" s="51">
        <v>12.597925999999999</v>
      </c>
      <c r="E705" s="51">
        <v>10.376669779999999</v>
      </c>
    </row>
    <row r="706" spans="2:5">
      <c r="B706" s="76" t="s">
        <v>497</v>
      </c>
      <c r="C706" s="51">
        <v>25.195851999999999</v>
      </c>
      <c r="D706" s="51">
        <v>12.597925999999999</v>
      </c>
      <c r="E706" s="51">
        <v>10.376669779999999</v>
      </c>
    </row>
    <row r="707" spans="2:5">
      <c r="B707" s="75">
        <v>14845</v>
      </c>
      <c r="C707" s="51">
        <v>0</v>
      </c>
      <c r="D707" s="51">
        <v>0</v>
      </c>
      <c r="E707" s="51">
        <v>0</v>
      </c>
    </row>
    <row r="708" spans="2:5">
      <c r="B708" s="76" t="s">
        <v>973</v>
      </c>
      <c r="C708" s="51">
        <v>0</v>
      </c>
      <c r="D708" s="51">
        <v>0</v>
      </c>
      <c r="E708" s="51">
        <v>0</v>
      </c>
    </row>
    <row r="709" spans="2:5">
      <c r="B709" s="75">
        <v>14842</v>
      </c>
      <c r="C709" s="51">
        <v>0</v>
      </c>
      <c r="D709" s="51">
        <v>0</v>
      </c>
      <c r="E709" s="51">
        <v>0</v>
      </c>
    </row>
    <row r="710" spans="2:5">
      <c r="B710" s="76" t="s">
        <v>974</v>
      </c>
      <c r="C710" s="51">
        <v>0</v>
      </c>
      <c r="D710" s="51">
        <v>0</v>
      </c>
      <c r="E710" s="51">
        <v>0</v>
      </c>
    </row>
    <row r="711" spans="2:5">
      <c r="B711" s="75">
        <v>14844</v>
      </c>
      <c r="C711" s="51">
        <v>0</v>
      </c>
      <c r="D711" s="51">
        <v>3.9999999999999998E-6</v>
      </c>
      <c r="E711" s="51">
        <v>0</v>
      </c>
    </row>
    <row r="712" spans="2:5">
      <c r="B712" s="76" t="s">
        <v>975</v>
      </c>
      <c r="C712" s="51">
        <v>0</v>
      </c>
      <c r="D712" s="51">
        <v>3.9999999999999998E-6</v>
      </c>
      <c r="E712" s="51">
        <v>0</v>
      </c>
    </row>
    <row r="713" spans="2:5">
      <c r="B713" s="75">
        <v>14843</v>
      </c>
      <c r="C713" s="51">
        <v>0</v>
      </c>
      <c r="D713" s="51">
        <v>0</v>
      </c>
      <c r="E713" s="51">
        <v>0</v>
      </c>
    </row>
    <row r="714" spans="2:5">
      <c r="B714" s="76" t="s">
        <v>976</v>
      </c>
      <c r="C714" s="51">
        <v>0</v>
      </c>
      <c r="D714" s="51">
        <v>0</v>
      </c>
      <c r="E714" s="51">
        <v>0</v>
      </c>
    </row>
    <row r="715" spans="2:5">
      <c r="B715" s="74" t="s">
        <v>259</v>
      </c>
      <c r="C715" s="116">
        <v>0</v>
      </c>
      <c r="D715" s="116">
        <v>25</v>
      </c>
      <c r="E715" s="116">
        <v>24.99999734</v>
      </c>
    </row>
    <row r="716" spans="2:5">
      <c r="B716" s="75">
        <v>13821</v>
      </c>
      <c r="C716" s="51">
        <v>0</v>
      </c>
      <c r="D716" s="51">
        <v>25</v>
      </c>
      <c r="E716" s="51">
        <v>24.99999734</v>
      </c>
    </row>
    <row r="717" spans="2:5">
      <c r="B717" s="76" t="s">
        <v>494</v>
      </c>
      <c r="C717" s="51">
        <v>0</v>
      </c>
      <c r="D717" s="51">
        <v>25</v>
      </c>
      <c r="E717" s="51">
        <v>24.99999734</v>
      </c>
    </row>
    <row r="718" spans="2:5">
      <c r="B718" s="74" t="s">
        <v>282</v>
      </c>
      <c r="C718" s="116">
        <v>91.104924999999994</v>
      </c>
      <c r="D718" s="116">
        <v>83.695243000000005</v>
      </c>
      <c r="E718" s="116">
        <v>6.7946</v>
      </c>
    </row>
    <row r="719" spans="2:5">
      <c r="B719" s="75">
        <v>14609</v>
      </c>
      <c r="C719" s="51">
        <v>91.104924999999994</v>
      </c>
      <c r="D719" s="51">
        <v>83.695243000000005</v>
      </c>
      <c r="E719" s="51">
        <v>6.7946</v>
      </c>
    </row>
    <row r="720" spans="2:5">
      <c r="B720" s="76" t="s">
        <v>498</v>
      </c>
      <c r="C720" s="51">
        <v>91.104924999999994</v>
      </c>
      <c r="D720" s="51">
        <v>83.695243000000005</v>
      </c>
      <c r="E720" s="51">
        <v>6.7946</v>
      </c>
    </row>
    <row r="721" spans="2:5">
      <c r="B721" s="74" t="s">
        <v>260</v>
      </c>
      <c r="C721" s="116">
        <v>0</v>
      </c>
      <c r="D721" s="116">
        <v>1239.8270600000001</v>
      </c>
      <c r="E721" s="116">
        <v>1238.00342604</v>
      </c>
    </row>
    <row r="722" spans="2:5">
      <c r="B722" s="75">
        <v>12711</v>
      </c>
      <c r="C722" s="51">
        <v>0</v>
      </c>
      <c r="D722" s="51">
        <v>320</v>
      </c>
      <c r="E722" s="51">
        <v>318.17636627999997</v>
      </c>
    </row>
    <row r="723" spans="2:5">
      <c r="B723" s="76" t="s">
        <v>488</v>
      </c>
      <c r="C723" s="51">
        <v>0</v>
      </c>
      <c r="D723" s="51">
        <v>320</v>
      </c>
      <c r="E723" s="51">
        <v>318.17636627999997</v>
      </c>
    </row>
    <row r="724" spans="2:5">
      <c r="B724" s="75">
        <v>14790</v>
      </c>
      <c r="C724" s="51">
        <v>0</v>
      </c>
      <c r="D724" s="51">
        <v>919.82705999999996</v>
      </c>
      <c r="E724" s="51">
        <v>919.82705976</v>
      </c>
    </row>
    <row r="725" spans="2:5">
      <c r="B725" s="76" t="s">
        <v>499</v>
      </c>
      <c r="C725" s="51">
        <v>0</v>
      </c>
      <c r="D725" s="51">
        <v>381.86093699999998</v>
      </c>
      <c r="E725" s="51">
        <v>381.86093699999998</v>
      </c>
    </row>
    <row r="726" spans="2:5">
      <c r="B726" s="76" t="s">
        <v>500</v>
      </c>
      <c r="C726" s="51">
        <v>0</v>
      </c>
      <c r="D726" s="51">
        <v>31.5</v>
      </c>
      <c r="E726" s="51">
        <v>31.5</v>
      </c>
    </row>
    <row r="727" spans="2:5">
      <c r="B727" s="76" t="s">
        <v>501</v>
      </c>
      <c r="C727" s="51">
        <v>0</v>
      </c>
      <c r="D727" s="51">
        <v>59.75</v>
      </c>
      <c r="E727" s="51">
        <v>59.75</v>
      </c>
    </row>
    <row r="728" spans="2:5">
      <c r="B728" s="76" t="s">
        <v>502</v>
      </c>
      <c r="C728" s="51">
        <v>0</v>
      </c>
      <c r="D728" s="51">
        <v>139.46612300000001</v>
      </c>
      <c r="E728" s="51">
        <v>139.46612275999999</v>
      </c>
    </row>
    <row r="729" spans="2:5">
      <c r="B729" s="76" t="s">
        <v>503</v>
      </c>
      <c r="C729" s="51">
        <v>0</v>
      </c>
      <c r="D729" s="51">
        <v>56</v>
      </c>
      <c r="E729" s="51">
        <v>56</v>
      </c>
    </row>
    <row r="730" spans="2:5">
      <c r="B730" s="76" t="s">
        <v>504</v>
      </c>
      <c r="C730" s="51">
        <v>0</v>
      </c>
      <c r="D730" s="51">
        <v>26.75</v>
      </c>
      <c r="E730" s="51">
        <v>26.75</v>
      </c>
    </row>
    <row r="731" spans="2:5">
      <c r="B731" s="76" t="s">
        <v>505</v>
      </c>
      <c r="C731" s="51">
        <v>0</v>
      </c>
      <c r="D731" s="51">
        <v>37.5</v>
      </c>
      <c r="E731" s="51">
        <v>37.5</v>
      </c>
    </row>
    <row r="732" spans="2:5">
      <c r="B732" s="76" t="s">
        <v>506</v>
      </c>
      <c r="C732" s="51">
        <v>0</v>
      </c>
      <c r="D732" s="51">
        <v>28.75</v>
      </c>
      <c r="E732" s="51">
        <v>28.75</v>
      </c>
    </row>
    <row r="733" spans="2:5">
      <c r="B733" s="76" t="s">
        <v>507</v>
      </c>
      <c r="C733" s="51">
        <v>0</v>
      </c>
      <c r="D733" s="51">
        <v>50</v>
      </c>
      <c r="E733" s="51">
        <v>50</v>
      </c>
    </row>
    <row r="734" spans="2:5">
      <c r="B734" s="76" t="s">
        <v>508</v>
      </c>
      <c r="C734" s="51">
        <v>0</v>
      </c>
      <c r="D734" s="51">
        <v>108.25</v>
      </c>
      <c r="E734" s="51">
        <v>108.25</v>
      </c>
    </row>
    <row r="735" spans="2:5">
      <c r="B735" s="67" t="s">
        <v>509</v>
      </c>
      <c r="C735" s="51">
        <v>847.72362999999996</v>
      </c>
      <c r="D735" s="51">
        <v>1402.8080455900001</v>
      </c>
      <c r="E735" s="51">
        <v>768.42568366</v>
      </c>
    </row>
    <row r="736" spans="2:5">
      <c r="B736" s="74" t="s">
        <v>257</v>
      </c>
      <c r="C736" s="116">
        <v>606.00363000000004</v>
      </c>
      <c r="D736" s="116">
        <v>379.53093517000008</v>
      </c>
      <c r="E736" s="116">
        <v>282.71577894000001</v>
      </c>
    </row>
    <row r="737" spans="2:5">
      <c r="B737" s="75">
        <v>12540</v>
      </c>
      <c r="C737" s="51">
        <v>5.3508469999999999</v>
      </c>
      <c r="D737" s="51">
        <v>4.4008469999999997</v>
      </c>
      <c r="E737" s="51">
        <v>2.9978030000000002</v>
      </c>
    </row>
    <row r="738" spans="2:5">
      <c r="B738" s="76" t="s">
        <v>510</v>
      </c>
      <c r="C738" s="51">
        <v>5.3508469999999999</v>
      </c>
      <c r="D738" s="51">
        <v>4.4008469999999997</v>
      </c>
      <c r="E738" s="51">
        <v>2.9978030000000002</v>
      </c>
    </row>
    <row r="739" spans="2:5">
      <c r="B739" s="75">
        <v>12582</v>
      </c>
      <c r="C739" s="51">
        <v>17.634886999999999</v>
      </c>
      <c r="D739" s="51">
        <v>17.445378959999999</v>
      </c>
      <c r="E739" s="51">
        <v>9.1217171199999996</v>
      </c>
    </row>
    <row r="740" spans="2:5">
      <c r="B740" s="76" t="s">
        <v>511</v>
      </c>
      <c r="C740" s="51">
        <v>17.634886999999999</v>
      </c>
      <c r="D740" s="51">
        <v>17.445378959999999</v>
      </c>
      <c r="E740" s="51">
        <v>9.1217171199999996</v>
      </c>
    </row>
    <row r="741" spans="2:5">
      <c r="B741" s="75">
        <v>13059</v>
      </c>
      <c r="C741" s="51">
        <v>2.0875029999999999</v>
      </c>
      <c r="D741" s="51">
        <v>20.237503</v>
      </c>
      <c r="E741" s="51">
        <v>0</v>
      </c>
    </row>
    <row r="742" spans="2:5">
      <c r="B742" s="76" t="s">
        <v>512</v>
      </c>
      <c r="C742" s="51">
        <v>2.0875029999999999</v>
      </c>
      <c r="D742" s="51">
        <v>20.237503</v>
      </c>
      <c r="E742" s="51">
        <v>0</v>
      </c>
    </row>
    <row r="743" spans="2:5">
      <c r="B743" s="75">
        <v>13370</v>
      </c>
      <c r="C743" s="51">
        <v>1.5404249999999999</v>
      </c>
      <c r="D743" s="51">
        <v>0</v>
      </c>
      <c r="E743" s="51">
        <v>0</v>
      </c>
    </row>
    <row r="744" spans="2:5">
      <c r="B744" s="76" t="s">
        <v>513</v>
      </c>
      <c r="C744" s="51">
        <v>1.5404249999999999</v>
      </c>
      <c r="D744" s="51">
        <v>0</v>
      </c>
      <c r="E744" s="51">
        <v>0</v>
      </c>
    </row>
    <row r="745" spans="2:5">
      <c r="B745" s="75">
        <v>13408</v>
      </c>
      <c r="C745" s="51">
        <v>23.210891</v>
      </c>
      <c r="D745" s="51">
        <v>10.775494460000001</v>
      </c>
      <c r="E745" s="51">
        <v>9.1448157999999982</v>
      </c>
    </row>
    <row r="746" spans="2:5">
      <c r="B746" s="76" t="s">
        <v>514</v>
      </c>
      <c r="C746" s="51">
        <v>23.210891</v>
      </c>
      <c r="D746" s="51">
        <v>10.775494460000001</v>
      </c>
      <c r="E746" s="51">
        <v>9.1448157999999982</v>
      </c>
    </row>
    <row r="747" spans="2:5">
      <c r="B747" s="75">
        <v>13460</v>
      </c>
      <c r="C747" s="51">
        <v>7.400163</v>
      </c>
      <c r="D747" s="51">
        <v>0</v>
      </c>
      <c r="E747" s="51">
        <v>0</v>
      </c>
    </row>
    <row r="748" spans="2:5">
      <c r="B748" s="76" t="s">
        <v>515</v>
      </c>
      <c r="C748" s="51">
        <v>7.400163</v>
      </c>
      <c r="D748" s="51">
        <v>0</v>
      </c>
      <c r="E748" s="51">
        <v>0</v>
      </c>
    </row>
    <row r="749" spans="2:5">
      <c r="B749" s="75">
        <v>13541</v>
      </c>
      <c r="C749" s="51">
        <v>30.307843999999999</v>
      </c>
      <c r="D749" s="51">
        <v>58.670107710000003</v>
      </c>
      <c r="E749" s="51">
        <v>20.220854939999999</v>
      </c>
    </row>
    <row r="750" spans="2:5">
      <c r="B750" s="76" t="s">
        <v>926</v>
      </c>
      <c r="C750" s="51">
        <v>30.307843999999999</v>
      </c>
      <c r="D750" s="51">
        <v>58.670107710000003</v>
      </c>
      <c r="E750" s="51">
        <v>20.220854939999999</v>
      </c>
    </row>
    <row r="751" spans="2:5">
      <c r="B751" s="75">
        <v>13608</v>
      </c>
      <c r="C751" s="51">
        <v>1.8257000000000001</v>
      </c>
      <c r="D751" s="51">
        <v>0</v>
      </c>
      <c r="E751" s="51">
        <v>0</v>
      </c>
    </row>
    <row r="752" spans="2:5">
      <c r="B752" s="76" t="s">
        <v>516</v>
      </c>
      <c r="C752" s="51">
        <v>1.8257000000000001</v>
      </c>
      <c r="D752" s="51">
        <v>0</v>
      </c>
      <c r="E752" s="51">
        <v>0</v>
      </c>
    </row>
    <row r="753" spans="2:5">
      <c r="B753" s="75">
        <v>13812</v>
      </c>
      <c r="C753" s="51">
        <v>110</v>
      </c>
      <c r="D753" s="51">
        <v>200</v>
      </c>
      <c r="E753" s="51">
        <v>196.69556406999996</v>
      </c>
    </row>
    <row r="754" spans="2:5">
      <c r="B754" s="76" t="s">
        <v>517</v>
      </c>
      <c r="C754" s="51">
        <v>110</v>
      </c>
      <c r="D754" s="51">
        <v>200</v>
      </c>
      <c r="E754" s="51">
        <v>196.69556406999996</v>
      </c>
    </row>
    <row r="755" spans="2:5">
      <c r="B755" s="75">
        <v>13880</v>
      </c>
      <c r="C755" s="51">
        <v>0</v>
      </c>
      <c r="D755" s="51">
        <v>14.961444820000001</v>
      </c>
      <c r="E755" s="51">
        <v>13.27541182</v>
      </c>
    </row>
    <row r="756" spans="2:5">
      <c r="B756" s="76" t="s">
        <v>518</v>
      </c>
      <c r="C756" s="51">
        <v>0</v>
      </c>
      <c r="D756" s="51">
        <v>14.961444820000001</v>
      </c>
      <c r="E756" s="51">
        <v>13.27541182</v>
      </c>
    </row>
    <row r="757" spans="2:5">
      <c r="B757" s="75">
        <v>14023</v>
      </c>
      <c r="C757" s="51">
        <v>49.517336999999998</v>
      </c>
      <c r="D757" s="51">
        <v>0</v>
      </c>
      <c r="E757" s="51">
        <v>0</v>
      </c>
    </row>
    <row r="758" spans="2:5">
      <c r="B758" s="76" t="s">
        <v>519</v>
      </c>
      <c r="C758" s="51">
        <v>49.517336999999998</v>
      </c>
      <c r="D758" s="51">
        <v>0</v>
      </c>
      <c r="E758" s="51">
        <v>0</v>
      </c>
    </row>
    <row r="759" spans="2:5">
      <c r="B759" s="75">
        <v>14488</v>
      </c>
      <c r="C759" s="51">
        <v>318.03353700000002</v>
      </c>
      <c r="D759" s="51">
        <v>35.535403469999999</v>
      </c>
      <c r="E759" s="51">
        <v>25.471394019999995</v>
      </c>
    </row>
    <row r="760" spans="2:5">
      <c r="B760" s="76" t="s">
        <v>520</v>
      </c>
      <c r="C760" s="51">
        <v>318.03353700000002</v>
      </c>
      <c r="D760" s="51">
        <v>35.535403469999999</v>
      </c>
      <c r="E760" s="51">
        <v>25.471394019999995</v>
      </c>
    </row>
    <row r="761" spans="2:5">
      <c r="B761" s="75">
        <v>14613</v>
      </c>
      <c r="C761" s="51">
        <v>39.094495999999999</v>
      </c>
      <c r="D761" s="51">
        <v>17.504755750000005</v>
      </c>
      <c r="E761" s="51">
        <v>5.7882181699999995</v>
      </c>
    </row>
    <row r="762" spans="2:5">
      <c r="B762" s="76" t="s">
        <v>521</v>
      </c>
      <c r="C762" s="51">
        <v>39.094495999999999</v>
      </c>
      <c r="D762" s="51">
        <v>17.504755750000005</v>
      </c>
      <c r="E762" s="51">
        <v>5.7882181699999995</v>
      </c>
    </row>
    <row r="763" spans="2:5">
      <c r="B763" s="74" t="s">
        <v>259</v>
      </c>
      <c r="C763" s="116">
        <v>0</v>
      </c>
      <c r="D763" s="116">
        <v>25</v>
      </c>
      <c r="E763" s="116">
        <v>24.999960079999997</v>
      </c>
    </row>
    <row r="764" spans="2:5">
      <c r="B764" s="75">
        <v>13812</v>
      </c>
      <c r="C764" s="51">
        <v>0</v>
      </c>
      <c r="D764" s="51">
        <v>25</v>
      </c>
      <c r="E764" s="51">
        <v>24.999960079999997</v>
      </c>
    </row>
    <row r="765" spans="2:5">
      <c r="B765" s="76" t="s">
        <v>517</v>
      </c>
      <c r="C765" s="51">
        <v>0</v>
      </c>
      <c r="D765" s="51">
        <v>25</v>
      </c>
      <c r="E765" s="51">
        <v>24.999960079999997</v>
      </c>
    </row>
    <row r="766" spans="2:5">
      <c r="B766" s="74" t="s">
        <v>260</v>
      </c>
      <c r="C766" s="116">
        <v>241.72</v>
      </c>
      <c r="D766" s="116">
        <v>998.27711041999999</v>
      </c>
      <c r="E766" s="116">
        <v>460.70994464</v>
      </c>
    </row>
    <row r="767" spans="2:5">
      <c r="B767" s="75">
        <v>1002</v>
      </c>
      <c r="C767" s="51">
        <v>0</v>
      </c>
      <c r="D767" s="51">
        <v>300</v>
      </c>
      <c r="E767" s="51">
        <v>263.43325898000001</v>
      </c>
    </row>
    <row r="768" spans="2:5">
      <c r="B768" s="76" t="s">
        <v>522</v>
      </c>
      <c r="C768" s="51">
        <v>0</v>
      </c>
      <c r="D768" s="51">
        <v>300</v>
      </c>
      <c r="E768" s="51">
        <v>263.43325898000001</v>
      </c>
    </row>
    <row r="769" spans="2:5">
      <c r="B769" s="75">
        <v>12624</v>
      </c>
      <c r="C769" s="51">
        <v>0</v>
      </c>
      <c r="D769" s="51">
        <v>78</v>
      </c>
      <c r="E769" s="51">
        <v>36.650375239999995</v>
      </c>
    </row>
    <row r="770" spans="2:5">
      <c r="B770" s="76" t="s">
        <v>523</v>
      </c>
      <c r="C770" s="51">
        <v>0</v>
      </c>
      <c r="D770" s="51">
        <v>78</v>
      </c>
      <c r="E770" s="51">
        <v>36.650375239999995</v>
      </c>
    </row>
    <row r="771" spans="2:5">
      <c r="B771" s="75">
        <v>14488</v>
      </c>
      <c r="C771" s="51">
        <v>0</v>
      </c>
      <c r="D771" s="51">
        <v>160.62631041999998</v>
      </c>
      <c r="E771" s="51">
        <v>160.62631041999998</v>
      </c>
    </row>
    <row r="772" spans="2:5">
      <c r="B772" s="76" t="s">
        <v>520</v>
      </c>
      <c r="C772" s="51">
        <v>0</v>
      </c>
      <c r="D772" s="51">
        <v>160.62631041999998</v>
      </c>
      <c r="E772" s="51">
        <v>160.62631041999998</v>
      </c>
    </row>
    <row r="773" spans="2:5">
      <c r="B773" s="75">
        <v>14546</v>
      </c>
      <c r="C773" s="51">
        <v>241.72</v>
      </c>
      <c r="D773" s="51">
        <v>459.6508</v>
      </c>
      <c r="E773" s="51">
        <v>0</v>
      </c>
    </row>
    <row r="774" spans="2:5">
      <c r="B774" s="76" t="s">
        <v>524</v>
      </c>
      <c r="C774" s="51">
        <v>241.72</v>
      </c>
      <c r="D774" s="51">
        <v>459.6508</v>
      </c>
      <c r="E774" s="51">
        <v>0</v>
      </c>
    </row>
    <row r="775" spans="2:5">
      <c r="B775" s="67" t="s">
        <v>525</v>
      </c>
      <c r="C775" s="51">
        <v>433.28877</v>
      </c>
      <c r="D775" s="51">
        <v>277.46366388000001</v>
      </c>
      <c r="E775" s="51">
        <v>246.34009871999999</v>
      </c>
    </row>
    <row r="776" spans="2:5">
      <c r="B776" s="74" t="s">
        <v>257</v>
      </c>
      <c r="C776" s="116">
        <v>415.89336700000001</v>
      </c>
      <c r="D776" s="116">
        <v>248.84445316999998</v>
      </c>
      <c r="E776" s="116">
        <v>236.34013632</v>
      </c>
    </row>
    <row r="777" spans="2:5">
      <c r="B777" s="75">
        <v>12543</v>
      </c>
      <c r="C777" s="51">
        <v>11.77472</v>
      </c>
      <c r="D777" s="51">
        <v>6.7747200000000003</v>
      </c>
      <c r="E777" s="51">
        <v>0</v>
      </c>
    </row>
    <row r="778" spans="2:5">
      <c r="B778" s="76" t="s">
        <v>526</v>
      </c>
      <c r="C778" s="51">
        <v>11.77472</v>
      </c>
      <c r="D778" s="51">
        <v>6.7747200000000003</v>
      </c>
      <c r="E778" s="51">
        <v>0</v>
      </c>
    </row>
    <row r="779" spans="2:5">
      <c r="B779" s="75">
        <v>12631</v>
      </c>
      <c r="C779" s="51">
        <v>275.36215299999998</v>
      </c>
      <c r="D779" s="51">
        <v>121.86215300000001</v>
      </c>
      <c r="E779" s="51">
        <v>117.19361736999998</v>
      </c>
    </row>
    <row r="780" spans="2:5">
      <c r="B780" s="76" t="s">
        <v>527</v>
      </c>
      <c r="C780" s="51">
        <v>275.36215299999998</v>
      </c>
      <c r="D780" s="51">
        <v>121.86215300000001</v>
      </c>
      <c r="E780" s="51">
        <v>117.19361736999998</v>
      </c>
    </row>
    <row r="781" spans="2:5">
      <c r="B781" s="75">
        <v>13065</v>
      </c>
      <c r="C781" s="51">
        <v>7.0139999999999994E-2</v>
      </c>
      <c r="D781" s="51">
        <v>7.0139999999999994E-2</v>
      </c>
      <c r="E781" s="51">
        <v>0</v>
      </c>
    </row>
    <row r="782" spans="2:5">
      <c r="B782" s="76" t="s">
        <v>528</v>
      </c>
      <c r="C782" s="51">
        <v>7.0139999999999994E-2</v>
      </c>
      <c r="D782" s="51">
        <v>7.0139999999999994E-2</v>
      </c>
      <c r="E782" s="51">
        <v>0</v>
      </c>
    </row>
    <row r="783" spans="2:5">
      <c r="B783" s="75">
        <v>13448</v>
      </c>
      <c r="C783" s="51">
        <v>8.1677E-2</v>
      </c>
      <c r="D783" s="51">
        <v>8.1677E-2</v>
      </c>
      <c r="E783" s="51">
        <v>0</v>
      </c>
    </row>
    <row r="784" spans="2:5">
      <c r="B784" s="76" t="s">
        <v>529</v>
      </c>
      <c r="C784" s="51">
        <v>8.1677E-2</v>
      </c>
      <c r="D784" s="51">
        <v>8.1677E-2</v>
      </c>
      <c r="E784" s="51">
        <v>0</v>
      </c>
    </row>
    <row r="785" spans="2:5">
      <c r="B785" s="75">
        <v>13820</v>
      </c>
      <c r="C785" s="51">
        <v>100</v>
      </c>
      <c r="D785" s="51">
        <v>100</v>
      </c>
      <c r="E785" s="51">
        <v>99.999999470000006</v>
      </c>
    </row>
    <row r="786" spans="2:5">
      <c r="B786" s="76" t="s">
        <v>530</v>
      </c>
      <c r="C786" s="51">
        <v>100</v>
      </c>
      <c r="D786" s="51">
        <v>100</v>
      </c>
      <c r="E786" s="51">
        <v>99.999999470000006</v>
      </c>
    </row>
    <row r="787" spans="2:5">
      <c r="B787" s="75">
        <v>14421</v>
      </c>
      <c r="C787" s="51">
        <v>0</v>
      </c>
      <c r="D787" s="51">
        <v>8.4</v>
      </c>
      <c r="E787" s="51">
        <v>8.30798053</v>
      </c>
    </row>
    <row r="788" spans="2:5">
      <c r="B788" s="76" t="s">
        <v>531</v>
      </c>
      <c r="C788" s="51">
        <v>0</v>
      </c>
      <c r="D788" s="51">
        <v>8.4</v>
      </c>
      <c r="E788" s="51">
        <v>8.30798053</v>
      </c>
    </row>
    <row r="789" spans="2:5">
      <c r="B789" s="75">
        <v>14544</v>
      </c>
      <c r="C789" s="51">
        <v>11.177989999999999</v>
      </c>
      <c r="D789" s="51">
        <v>7.7423919700000008</v>
      </c>
      <c r="E789" s="51">
        <v>7.3607264399999996</v>
      </c>
    </row>
    <row r="790" spans="2:5">
      <c r="B790" s="76" t="s">
        <v>532</v>
      </c>
      <c r="C790" s="51">
        <v>11.177989999999999</v>
      </c>
      <c r="D790" s="51">
        <v>7.7423919700000008</v>
      </c>
      <c r="E790" s="51">
        <v>7.3607264399999996</v>
      </c>
    </row>
    <row r="791" spans="2:5">
      <c r="B791" s="75">
        <v>14566</v>
      </c>
      <c r="C791" s="51">
        <v>17.426687000000001</v>
      </c>
      <c r="D791" s="51">
        <v>3.1133712</v>
      </c>
      <c r="E791" s="51">
        <v>3.0632276300000001</v>
      </c>
    </row>
    <row r="792" spans="2:5">
      <c r="B792" s="76" t="s">
        <v>533</v>
      </c>
      <c r="C792" s="51">
        <v>17.426687000000001</v>
      </c>
      <c r="D792" s="51">
        <v>3.1133712</v>
      </c>
      <c r="E792" s="51">
        <v>3.0632276300000001</v>
      </c>
    </row>
    <row r="793" spans="2:5">
      <c r="B793" s="76" t="s">
        <v>258</v>
      </c>
      <c r="C793" s="51">
        <v>0</v>
      </c>
      <c r="D793" s="51">
        <v>0.8</v>
      </c>
      <c r="E793" s="51">
        <v>0.41458487999999999</v>
      </c>
    </row>
    <row r="794" spans="2:5">
      <c r="B794" s="75">
        <v>14873</v>
      </c>
      <c r="C794" s="51">
        <v>0</v>
      </c>
      <c r="D794" s="51">
        <v>0</v>
      </c>
      <c r="E794" s="51">
        <v>0</v>
      </c>
    </row>
    <row r="795" spans="2:5">
      <c r="B795" s="76" t="s">
        <v>977</v>
      </c>
      <c r="C795" s="51">
        <v>0</v>
      </c>
      <c r="D795" s="51">
        <v>0</v>
      </c>
      <c r="E795" s="51">
        <v>0</v>
      </c>
    </row>
    <row r="796" spans="2:5">
      <c r="B796" s="75">
        <v>14874</v>
      </c>
      <c r="C796" s="51">
        <v>0</v>
      </c>
      <c r="D796" s="51">
        <v>0</v>
      </c>
      <c r="E796" s="51">
        <v>0</v>
      </c>
    </row>
    <row r="797" spans="2:5">
      <c r="B797" s="76" t="s">
        <v>978</v>
      </c>
      <c r="C797" s="51">
        <v>0</v>
      </c>
      <c r="D797" s="51">
        <v>0</v>
      </c>
      <c r="E797" s="51">
        <v>0</v>
      </c>
    </row>
    <row r="798" spans="2:5">
      <c r="B798" s="75">
        <v>14875</v>
      </c>
      <c r="C798" s="51">
        <v>0</v>
      </c>
      <c r="D798" s="51">
        <v>0</v>
      </c>
      <c r="E798" s="51">
        <v>0</v>
      </c>
    </row>
    <row r="799" spans="2:5">
      <c r="B799" s="76" t="s">
        <v>979</v>
      </c>
      <c r="C799" s="51">
        <v>0</v>
      </c>
      <c r="D799" s="51">
        <v>0</v>
      </c>
      <c r="E799" s="51">
        <v>0</v>
      </c>
    </row>
    <row r="800" spans="2:5">
      <c r="B800" s="74" t="s">
        <v>259</v>
      </c>
      <c r="C800" s="116">
        <v>0</v>
      </c>
      <c r="D800" s="116">
        <v>10</v>
      </c>
      <c r="E800" s="116">
        <v>9.9999624000000011</v>
      </c>
    </row>
    <row r="801" spans="2:5">
      <c r="B801" s="75">
        <v>13820</v>
      </c>
      <c r="C801" s="51">
        <v>0</v>
      </c>
      <c r="D801" s="51">
        <v>10</v>
      </c>
      <c r="E801" s="51">
        <v>9.9999624000000011</v>
      </c>
    </row>
    <row r="802" spans="2:5">
      <c r="B802" s="76" t="s">
        <v>530</v>
      </c>
      <c r="C802" s="51">
        <v>0</v>
      </c>
      <c r="D802" s="51">
        <v>10</v>
      </c>
      <c r="E802" s="51">
        <v>9.9999624000000011</v>
      </c>
    </row>
    <row r="803" spans="2:5">
      <c r="B803" s="74" t="s">
        <v>261</v>
      </c>
      <c r="C803" s="116">
        <v>17.395403000000002</v>
      </c>
      <c r="D803" s="116">
        <v>18.619210710000001</v>
      </c>
      <c r="E803" s="116">
        <v>0</v>
      </c>
    </row>
    <row r="804" spans="2:5">
      <c r="B804" s="76" t="s">
        <v>258</v>
      </c>
      <c r="C804" s="51">
        <v>17.395403000000002</v>
      </c>
      <c r="D804" s="51">
        <v>18.619210710000001</v>
      </c>
      <c r="E804" s="51">
        <v>0</v>
      </c>
    </row>
    <row r="805" spans="2:5">
      <c r="B805" s="67" t="s">
        <v>271</v>
      </c>
      <c r="C805" s="51">
        <v>1062.07188</v>
      </c>
      <c r="D805" s="51">
        <v>628.66427464999992</v>
      </c>
      <c r="E805" s="51">
        <v>562.32831116</v>
      </c>
    </row>
    <row r="806" spans="2:5">
      <c r="B806" s="74" t="s">
        <v>257</v>
      </c>
      <c r="C806" s="116">
        <v>1062.07188</v>
      </c>
      <c r="D806" s="116">
        <v>553.66427464999992</v>
      </c>
      <c r="E806" s="116">
        <v>498.30172412999997</v>
      </c>
    </row>
    <row r="807" spans="2:5">
      <c r="B807" s="75">
        <v>12564</v>
      </c>
      <c r="C807" s="51">
        <v>9.9358140000000006</v>
      </c>
      <c r="D807" s="51">
        <v>18.722446999999999</v>
      </c>
      <c r="E807" s="51">
        <v>7.4246562999999997</v>
      </c>
    </row>
    <row r="808" spans="2:5">
      <c r="B808" s="76" t="s">
        <v>534</v>
      </c>
      <c r="C808" s="51">
        <v>9.9358140000000006</v>
      </c>
      <c r="D808" s="51">
        <v>18.722446999999999</v>
      </c>
      <c r="E808" s="51">
        <v>7.4246562999999997</v>
      </c>
    </row>
    <row r="809" spans="2:5">
      <c r="B809" s="75">
        <v>12586</v>
      </c>
      <c r="C809" s="51">
        <v>1.104163</v>
      </c>
      <c r="D809" s="51">
        <v>0.11133700000000001</v>
      </c>
      <c r="E809" s="51">
        <v>0</v>
      </c>
    </row>
    <row r="810" spans="2:5">
      <c r="B810" s="76" t="s">
        <v>535</v>
      </c>
      <c r="C810" s="51">
        <v>1.104163</v>
      </c>
      <c r="D810" s="51">
        <v>0.11133700000000001</v>
      </c>
      <c r="E810" s="51">
        <v>0</v>
      </c>
    </row>
    <row r="811" spans="2:5">
      <c r="B811" s="75">
        <v>12630</v>
      </c>
      <c r="C811" s="51">
        <v>560</v>
      </c>
      <c r="D811" s="51">
        <v>178.10591400999999</v>
      </c>
      <c r="E811" s="51">
        <v>178.10574493999999</v>
      </c>
    </row>
    <row r="812" spans="2:5">
      <c r="B812" s="76" t="s">
        <v>536</v>
      </c>
      <c r="C812" s="51">
        <v>560</v>
      </c>
      <c r="D812" s="51">
        <v>178.10591400999999</v>
      </c>
      <c r="E812" s="51">
        <v>178.10574493999999</v>
      </c>
    </row>
    <row r="813" spans="2:5">
      <c r="B813" s="75">
        <v>13068</v>
      </c>
      <c r="C813" s="51">
        <v>6.8892129999999998</v>
      </c>
      <c r="D813" s="51">
        <v>2.6562295299999996</v>
      </c>
      <c r="E813" s="51">
        <v>2.6562295299999996</v>
      </c>
    </row>
    <row r="814" spans="2:5">
      <c r="B814" s="76" t="s">
        <v>537</v>
      </c>
      <c r="C814" s="51">
        <v>6.8892129999999998</v>
      </c>
      <c r="D814" s="51">
        <v>2.6562295299999996</v>
      </c>
      <c r="E814" s="51">
        <v>2.6562295299999996</v>
      </c>
    </row>
    <row r="815" spans="2:5">
      <c r="B815" s="75">
        <v>13410</v>
      </c>
      <c r="C815" s="51">
        <v>0.46863900000000003</v>
      </c>
      <c r="D815" s="51">
        <v>0.46863900000000003</v>
      </c>
      <c r="E815" s="51">
        <v>0</v>
      </c>
    </row>
    <row r="816" spans="2:5">
      <c r="B816" s="76" t="s">
        <v>538</v>
      </c>
      <c r="C816" s="51">
        <v>0.46863900000000003</v>
      </c>
      <c r="D816" s="51">
        <v>0.46863900000000003</v>
      </c>
      <c r="E816" s="51">
        <v>0</v>
      </c>
    </row>
    <row r="817" spans="2:5">
      <c r="B817" s="75">
        <v>13450</v>
      </c>
      <c r="C817" s="51">
        <v>12.336274</v>
      </c>
      <c r="D817" s="51">
        <v>6.2470610000000004</v>
      </c>
      <c r="E817" s="51">
        <v>0</v>
      </c>
    </row>
    <row r="818" spans="2:5">
      <c r="B818" s="76" t="s">
        <v>539</v>
      </c>
      <c r="C818" s="51">
        <v>12.336274</v>
      </c>
      <c r="D818" s="51">
        <v>6.2470610000000004</v>
      </c>
      <c r="E818" s="51">
        <v>0</v>
      </c>
    </row>
    <row r="819" spans="2:5">
      <c r="B819" s="75">
        <v>13545</v>
      </c>
      <c r="C819" s="51">
        <v>10.446540000000001</v>
      </c>
      <c r="D819" s="51">
        <v>27.420000949999999</v>
      </c>
      <c r="E819" s="51">
        <v>7.5538988999999992</v>
      </c>
    </row>
    <row r="820" spans="2:5">
      <c r="B820" s="76" t="s">
        <v>540</v>
      </c>
      <c r="C820" s="51">
        <v>10.446540000000001</v>
      </c>
      <c r="D820" s="51">
        <v>27.420000949999999</v>
      </c>
      <c r="E820" s="51">
        <v>7.5538988999999992</v>
      </c>
    </row>
    <row r="821" spans="2:5">
      <c r="B821" s="75">
        <v>13603</v>
      </c>
      <c r="C821" s="51">
        <v>7.2402740000000003</v>
      </c>
      <c r="D821" s="51">
        <v>16.386061290000001</v>
      </c>
      <c r="E821" s="51">
        <v>2.2314377799999998</v>
      </c>
    </row>
    <row r="822" spans="2:5">
      <c r="B822" s="76" t="s">
        <v>541</v>
      </c>
      <c r="C822" s="51">
        <v>7.2402740000000003</v>
      </c>
      <c r="D822" s="51">
        <v>16.386061290000001</v>
      </c>
      <c r="E822" s="51">
        <v>2.2314377799999998</v>
      </c>
    </row>
    <row r="823" spans="2:5">
      <c r="B823" s="75">
        <v>13808</v>
      </c>
      <c r="C823" s="51">
        <v>100</v>
      </c>
      <c r="D823" s="51">
        <v>100</v>
      </c>
      <c r="E823" s="51">
        <v>100</v>
      </c>
    </row>
    <row r="824" spans="2:5">
      <c r="B824" s="76" t="s">
        <v>542</v>
      </c>
      <c r="C824" s="51">
        <v>100</v>
      </c>
      <c r="D824" s="51">
        <v>100</v>
      </c>
      <c r="E824" s="51">
        <v>100</v>
      </c>
    </row>
    <row r="825" spans="2:5">
      <c r="B825" s="75">
        <v>14545</v>
      </c>
      <c r="C825" s="51">
        <v>7.4971170000000003</v>
      </c>
      <c r="D825" s="51">
        <v>5.5971169999999999</v>
      </c>
      <c r="E825" s="51">
        <v>3.1772476099999998</v>
      </c>
    </row>
    <row r="826" spans="2:5">
      <c r="B826" s="76" t="s">
        <v>543</v>
      </c>
      <c r="C826" s="51">
        <v>7.4971170000000003</v>
      </c>
      <c r="D826" s="51">
        <v>5.5971169999999999</v>
      </c>
      <c r="E826" s="51">
        <v>3.1772476099999998</v>
      </c>
    </row>
    <row r="827" spans="2:5">
      <c r="B827" s="75">
        <v>14635</v>
      </c>
      <c r="C827" s="51">
        <v>346.15384599999999</v>
      </c>
      <c r="D827" s="51">
        <v>197.15750907</v>
      </c>
      <c r="E827" s="51">
        <v>197.15250906999998</v>
      </c>
    </row>
    <row r="828" spans="2:5">
      <c r="B828" s="76" t="s">
        <v>544</v>
      </c>
      <c r="C828" s="51">
        <v>346.15384599999999</v>
      </c>
      <c r="D828" s="51">
        <v>197.15750907</v>
      </c>
      <c r="E828" s="51">
        <v>197.15250906999998</v>
      </c>
    </row>
    <row r="829" spans="2:5">
      <c r="B829" s="75">
        <v>14756</v>
      </c>
      <c r="C829" s="51">
        <v>0</v>
      </c>
      <c r="D829" s="51">
        <v>0.79195880000000007</v>
      </c>
      <c r="E829" s="51">
        <v>0</v>
      </c>
    </row>
    <row r="830" spans="2:5">
      <c r="B830" s="76" t="s">
        <v>545</v>
      </c>
      <c r="C830" s="51">
        <v>0</v>
      </c>
      <c r="D830" s="51">
        <v>0.79195880000000007</v>
      </c>
      <c r="E830" s="51">
        <v>0</v>
      </c>
    </row>
    <row r="831" spans="2:5">
      <c r="B831" s="75">
        <v>14879</v>
      </c>
      <c r="C831" s="51">
        <v>0</v>
      </c>
      <c r="D831" s="51">
        <v>0</v>
      </c>
      <c r="E831" s="51">
        <v>0</v>
      </c>
    </row>
    <row r="832" spans="2:5">
      <c r="B832" s="76" t="s">
        <v>980</v>
      </c>
      <c r="C832" s="51">
        <v>0</v>
      </c>
      <c r="D832" s="51">
        <v>0</v>
      </c>
      <c r="E832" s="51">
        <v>0</v>
      </c>
    </row>
    <row r="833" spans="2:5">
      <c r="B833" s="75">
        <v>14878</v>
      </c>
      <c r="C833" s="51">
        <v>0</v>
      </c>
      <c r="D833" s="51">
        <v>0</v>
      </c>
      <c r="E833" s="51">
        <v>0</v>
      </c>
    </row>
    <row r="834" spans="2:5">
      <c r="B834" s="76" t="s">
        <v>981</v>
      </c>
      <c r="C834" s="51">
        <v>0</v>
      </c>
      <c r="D834" s="51">
        <v>0</v>
      </c>
      <c r="E834" s="51">
        <v>0</v>
      </c>
    </row>
    <row r="835" spans="2:5">
      <c r="B835" s="74" t="s">
        <v>259</v>
      </c>
      <c r="C835" s="116">
        <v>0</v>
      </c>
      <c r="D835" s="116">
        <v>75</v>
      </c>
      <c r="E835" s="116">
        <v>64.026587030000002</v>
      </c>
    </row>
    <row r="836" spans="2:5">
      <c r="B836" s="75">
        <v>13808</v>
      </c>
      <c r="C836" s="51">
        <v>0</v>
      </c>
      <c r="D836" s="51">
        <v>75</v>
      </c>
      <c r="E836" s="51">
        <v>64.026587030000002</v>
      </c>
    </row>
    <row r="837" spans="2:5">
      <c r="B837" s="76" t="s">
        <v>542</v>
      </c>
      <c r="C837" s="51">
        <v>0</v>
      </c>
      <c r="D837" s="51">
        <v>75</v>
      </c>
      <c r="E837" s="51">
        <v>64.026587030000002</v>
      </c>
    </row>
    <row r="838" spans="2:5">
      <c r="B838" s="67" t="s">
        <v>272</v>
      </c>
      <c r="C838" s="51">
        <v>1015.09126</v>
      </c>
      <c r="D838" s="51">
        <v>873.77653974999998</v>
      </c>
      <c r="E838" s="51">
        <v>633.47531125000012</v>
      </c>
    </row>
    <row r="839" spans="2:5">
      <c r="B839" s="74" t="s">
        <v>257</v>
      </c>
      <c r="C839" s="116">
        <v>814.43005800000003</v>
      </c>
      <c r="D839" s="116">
        <v>611.85875575</v>
      </c>
      <c r="E839" s="116">
        <v>405.64726561000009</v>
      </c>
    </row>
    <row r="840" spans="2:5">
      <c r="B840" s="75">
        <v>12544</v>
      </c>
      <c r="C840" s="51">
        <v>61.692154000000002</v>
      </c>
      <c r="D840" s="51">
        <v>32.840991809999998</v>
      </c>
      <c r="E840" s="51">
        <v>1.1744409499999999</v>
      </c>
    </row>
    <row r="841" spans="2:5">
      <c r="B841" s="76" t="s">
        <v>546</v>
      </c>
      <c r="C841" s="51">
        <v>61.692154000000002</v>
      </c>
      <c r="D841" s="51">
        <v>32.840991809999998</v>
      </c>
      <c r="E841" s="51">
        <v>1.1744409499999999</v>
      </c>
    </row>
    <row r="842" spans="2:5">
      <c r="B842" s="75">
        <v>12587</v>
      </c>
      <c r="C842" s="51">
        <v>23.248106</v>
      </c>
      <c r="D842" s="51">
        <v>17.196169999999999</v>
      </c>
      <c r="E842" s="51">
        <v>2.5489226999999999</v>
      </c>
    </row>
    <row r="843" spans="2:5">
      <c r="B843" s="76" t="s">
        <v>547</v>
      </c>
      <c r="C843" s="51">
        <v>23.248106</v>
      </c>
      <c r="D843" s="51">
        <v>17.196169999999999</v>
      </c>
      <c r="E843" s="51">
        <v>2.5489226999999999</v>
      </c>
    </row>
    <row r="844" spans="2:5">
      <c r="B844" s="75">
        <v>13061</v>
      </c>
      <c r="C844" s="51">
        <v>16.084461000000001</v>
      </c>
      <c r="D844" s="51">
        <v>21.776240179999999</v>
      </c>
      <c r="E844" s="51">
        <v>13.617428070000001</v>
      </c>
    </row>
    <row r="845" spans="2:5">
      <c r="B845" s="76" t="s">
        <v>548</v>
      </c>
      <c r="C845" s="51">
        <v>16.084461000000001</v>
      </c>
      <c r="D845" s="51">
        <v>21.776240179999999</v>
      </c>
      <c r="E845" s="51">
        <v>13.617428070000001</v>
      </c>
    </row>
    <row r="846" spans="2:5">
      <c r="B846" s="75">
        <v>13374</v>
      </c>
      <c r="C846" s="51">
        <v>3.9261330000000001</v>
      </c>
      <c r="D846" s="51">
        <v>0</v>
      </c>
      <c r="E846" s="51">
        <v>0</v>
      </c>
    </row>
    <row r="847" spans="2:5">
      <c r="B847" s="76" t="s">
        <v>549</v>
      </c>
      <c r="C847" s="51">
        <v>3.9261330000000001</v>
      </c>
      <c r="D847" s="51">
        <v>0</v>
      </c>
      <c r="E847" s="51">
        <v>0</v>
      </c>
    </row>
    <row r="848" spans="2:5">
      <c r="B848" s="75">
        <v>13411</v>
      </c>
      <c r="C848" s="51">
        <v>104.46398499999999</v>
      </c>
      <c r="D848" s="51">
        <v>37.457297579999995</v>
      </c>
      <c r="E848" s="51">
        <v>23.570005610000003</v>
      </c>
    </row>
    <row r="849" spans="2:5">
      <c r="B849" s="76" t="s">
        <v>550</v>
      </c>
      <c r="C849" s="51">
        <v>104.46398499999999</v>
      </c>
      <c r="D849" s="51">
        <v>37.457297579999995</v>
      </c>
      <c r="E849" s="51">
        <v>23.570005610000003</v>
      </c>
    </row>
    <row r="850" spans="2:5">
      <c r="B850" s="75">
        <v>13438</v>
      </c>
      <c r="C850" s="51">
        <v>18.704284000000001</v>
      </c>
      <c r="D850" s="51">
        <v>4.6442129999999997</v>
      </c>
      <c r="E850" s="51">
        <v>0</v>
      </c>
    </row>
    <row r="851" spans="2:5">
      <c r="B851" s="76" t="s">
        <v>551</v>
      </c>
      <c r="C851" s="51">
        <v>18.704284000000001</v>
      </c>
      <c r="D851" s="51">
        <v>4.6442129999999997</v>
      </c>
      <c r="E851" s="51">
        <v>0</v>
      </c>
    </row>
    <row r="852" spans="2:5">
      <c r="B852" s="75">
        <v>13532</v>
      </c>
      <c r="C852" s="51">
        <v>60</v>
      </c>
      <c r="D852" s="51">
        <v>83.112724959999994</v>
      </c>
      <c r="E852" s="51">
        <v>81.851379969999996</v>
      </c>
    </row>
    <row r="853" spans="2:5">
      <c r="B853" s="76" t="s">
        <v>552</v>
      </c>
      <c r="C853" s="51">
        <v>60</v>
      </c>
      <c r="D853" s="51">
        <v>83.112724959999994</v>
      </c>
      <c r="E853" s="51">
        <v>81.851379969999996</v>
      </c>
    </row>
    <row r="854" spans="2:5">
      <c r="B854" s="75">
        <v>13576</v>
      </c>
      <c r="C854" s="51">
        <v>97.019242000000006</v>
      </c>
      <c r="D854" s="51">
        <v>100.6607315</v>
      </c>
      <c r="E854" s="51">
        <v>15.637961199999999</v>
      </c>
    </row>
    <row r="855" spans="2:5">
      <c r="B855" s="76" t="s">
        <v>927</v>
      </c>
      <c r="C855" s="51">
        <v>97.019242000000006</v>
      </c>
      <c r="D855" s="51">
        <v>100.6607315</v>
      </c>
      <c r="E855" s="51">
        <v>15.637961199999999</v>
      </c>
    </row>
    <row r="856" spans="2:5">
      <c r="B856" s="75">
        <v>13597</v>
      </c>
      <c r="C856" s="51">
        <v>3.5109650000000001</v>
      </c>
      <c r="D856" s="51">
        <v>20.825965</v>
      </c>
      <c r="E856" s="51">
        <v>9.2169810299999995</v>
      </c>
    </row>
    <row r="857" spans="2:5">
      <c r="B857" s="76" t="s">
        <v>553</v>
      </c>
      <c r="C857" s="51">
        <v>3.5109650000000001</v>
      </c>
      <c r="D857" s="51">
        <v>20.825965</v>
      </c>
      <c r="E857" s="51">
        <v>9.2169810299999995</v>
      </c>
    </row>
    <row r="858" spans="2:5">
      <c r="B858" s="75">
        <v>13620</v>
      </c>
      <c r="C858" s="51">
        <v>0.82143999999999995</v>
      </c>
      <c r="D858" s="51">
        <v>0.82143999999999995</v>
      </c>
      <c r="E858" s="51">
        <v>0</v>
      </c>
    </row>
    <row r="859" spans="2:5">
      <c r="B859" s="76" t="s">
        <v>554</v>
      </c>
      <c r="C859" s="51">
        <v>0.82143999999999995</v>
      </c>
      <c r="D859" s="51">
        <v>0.82143999999999995</v>
      </c>
      <c r="E859" s="51">
        <v>0</v>
      </c>
    </row>
    <row r="860" spans="2:5">
      <c r="B860" s="75">
        <v>13806</v>
      </c>
      <c r="C860" s="51">
        <v>130</v>
      </c>
      <c r="D860" s="51">
        <v>235</v>
      </c>
      <c r="E860" s="51">
        <v>233.90323958000002</v>
      </c>
    </row>
    <row r="861" spans="2:5">
      <c r="B861" s="76" t="s">
        <v>555</v>
      </c>
      <c r="C861" s="51">
        <v>130</v>
      </c>
      <c r="D861" s="51">
        <v>235</v>
      </c>
      <c r="E861" s="51">
        <v>233.90323958000002</v>
      </c>
    </row>
    <row r="862" spans="2:5">
      <c r="B862" s="75">
        <v>13896</v>
      </c>
      <c r="C862" s="51">
        <v>133.261686</v>
      </c>
      <c r="D862" s="51">
        <v>7.9044609999999405E-2</v>
      </c>
      <c r="E862" s="51">
        <v>7.9044610000000001E-2</v>
      </c>
    </row>
    <row r="863" spans="2:5">
      <c r="B863" s="76" t="s">
        <v>556</v>
      </c>
      <c r="C863" s="51">
        <v>133.261686</v>
      </c>
      <c r="D863" s="51">
        <v>7.9044609999999405E-2</v>
      </c>
      <c r="E863" s="51">
        <v>7.9044610000000001E-2</v>
      </c>
    </row>
    <row r="864" spans="2:5">
      <c r="B864" s="75">
        <v>14129</v>
      </c>
      <c r="C864" s="51">
        <v>25</v>
      </c>
      <c r="D864" s="51">
        <v>25</v>
      </c>
      <c r="E864" s="51">
        <v>2.3107282800000002</v>
      </c>
    </row>
    <row r="865" spans="2:5">
      <c r="B865" s="76" t="s">
        <v>557</v>
      </c>
      <c r="C865" s="51">
        <v>25</v>
      </c>
      <c r="D865" s="51">
        <v>25</v>
      </c>
      <c r="E865" s="51">
        <v>2.3107282800000002</v>
      </c>
    </row>
    <row r="866" spans="2:5">
      <c r="B866" s="75">
        <v>14215</v>
      </c>
      <c r="C866" s="51">
        <v>46.788364000000001</v>
      </c>
      <c r="D866" s="51">
        <v>12</v>
      </c>
      <c r="E866" s="51">
        <v>10.91967541</v>
      </c>
    </row>
    <row r="867" spans="2:5">
      <c r="B867" s="76" t="s">
        <v>558</v>
      </c>
      <c r="C867" s="51">
        <v>46.788364000000001</v>
      </c>
      <c r="D867" s="51">
        <v>12</v>
      </c>
      <c r="E867" s="51">
        <v>10.91967541</v>
      </c>
    </row>
    <row r="868" spans="2:5">
      <c r="B868" s="75">
        <v>14235</v>
      </c>
      <c r="C868" s="51">
        <v>15.189088999999999</v>
      </c>
      <c r="D868" s="51">
        <v>5.5181435099999998</v>
      </c>
      <c r="E868" s="51">
        <v>3.6839479000000002</v>
      </c>
    </row>
    <row r="869" spans="2:5">
      <c r="B869" s="76" t="s">
        <v>559</v>
      </c>
      <c r="C869" s="51">
        <v>15.189088999999999</v>
      </c>
      <c r="D869" s="51">
        <v>5.5181435099999998</v>
      </c>
      <c r="E869" s="51">
        <v>3.6839479000000002</v>
      </c>
    </row>
    <row r="870" spans="2:5">
      <c r="B870" s="75">
        <v>14236</v>
      </c>
      <c r="C870" s="51">
        <v>7.3082219999999998</v>
      </c>
      <c r="D870" s="51">
        <v>0.308222</v>
      </c>
      <c r="E870" s="51">
        <v>0</v>
      </c>
    </row>
    <row r="871" spans="2:5">
      <c r="B871" s="76" t="s">
        <v>560</v>
      </c>
      <c r="C871" s="51">
        <v>7.3082219999999998</v>
      </c>
      <c r="D871" s="51">
        <v>0.308222</v>
      </c>
      <c r="E871" s="51">
        <v>0</v>
      </c>
    </row>
    <row r="872" spans="2:5">
      <c r="B872" s="75">
        <v>14300</v>
      </c>
      <c r="C872" s="51">
        <v>29.918344999999999</v>
      </c>
      <c r="D872" s="51">
        <v>4.9183450000000004</v>
      </c>
      <c r="E872" s="51">
        <v>0</v>
      </c>
    </row>
    <row r="873" spans="2:5">
      <c r="B873" s="76" t="s">
        <v>561</v>
      </c>
      <c r="C873" s="51">
        <v>29.918344999999999</v>
      </c>
      <c r="D873" s="51">
        <v>4.9183450000000004</v>
      </c>
      <c r="E873" s="51">
        <v>0</v>
      </c>
    </row>
    <row r="874" spans="2:5">
      <c r="B874" s="75">
        <v>14396</v>
      </c>
      <c r="C874" s="51">
        <v>7.5657160000000001</v>
      </c>
      <c r="D874" s="51">
        <v>2.5657160000000001</v>
      </c>
      <c r="E874" s="51">
        <v>0</v>
      </c>
    </row>
    <row r="875" spans="2:5">
      <c r="B875" s="76" t="s">
        <v>562</v>
      </c>
      <c r="C875" s="51">
        <v>7.5657160000000001</v>
      </c>
      <c r="D875" s="51">
        <v>2.5657160000000001</v>
      </c>
      <c r="E875" s="51">
        <v>0</v>
      </c>
    </row>
    <row r="876" spans="2:5">
      <c r="B876" s="75">
        <v>14397</v>
      </c>
      <c r="C876" s="51">
        <v>27.736283</v>
      </c>
      <c r="D876" s="51">
        <v>7.1335106000000019</v>
      </c>
      <c r="E876" s="51">
        <v>7.1335103000000002</v>
      </c>
    </row>
    <row r="877" spans="2:5">
      <c r="B877" s="76" t="s">
        <v>563</v>
      </c>
      <c r="C877" s="51">
        <v>27.736283</v>
      </c>
      <c r="D877" s="51">
        <v>7.1335106000000019</v>
      </c>
      <c r="E877" s="51">
        <v>7.1335103000000002</v>
      </c>
    </row>
    <row r="878" spans="2:5">
      <c r="B878" s="75">
        <v>14399</v>
      </c>
      <c r="C878" s="51">
        <v>2.1915830000000001</v>
      </c>
      <c r="D878" s="51">
        <v>0</v>
      </c>
      <c r="E878" s="51">
        <v>0</v>
      </c>
    </row>
    <row r="879" spans="2:5">
      <c r="B879" s="76" t="s">
        <v>564</v>
      </c>
      <c r="C879" s="51">
        <v>2.1915830000000001</v>
      </c>
      <c r="D879" s="51">
        <v>0</v>
      </c>
      <c r="E879" s="51">
        <v>0</v>
      </c>
    </row>
    <row r="880" spans="2:5">
      <c r="B880" s="75">
        <v>14822</v>
      </c>
      <c r="C880" s="51">
        <v>0</v>
      </c>
      <c r="D880" s="51">
        <v>0</v>
      </c>
      <c r="E880" s="51">
        <v>0</v>
      </c>
    </row>
    <row r="881" spans="2:5">
      <c r="B881" s="76" t="s">
        <v>982</v>
      </c>
      <c r="C881" s="51">
        <v>0</v>
      </c>
      <c r="D881" s="51">
        <v>0</v>
      </c>
      <c r="E881" s="51">
        <v>0</v>
      </c>
    </row>
    <row r="882" spans="2:5">
      <c r="B882" s="75">
        <v>14826</v>
      </c>
      <c r="C882" s="51">
        <v>0</v>
      </c>
      <c r="D882" s="51">
        <v>0</v>
      </c>
      <c r="E882" s="51">
        <v>0</v>
      </c>
    </row>
    <row r="883" spans="2:5">
      <c r="B883" s="76" t="s">
        <v>983</v>
      </c>
      <c r="C883" s="51">
        <v>0</v>
      </c>
      <c r="D883" s="51">
        <v>0</v>
      </c>
      <c r="E883" s="51">
        <v>0</v>
      </c>
    </row>
    <row r="884" spans="2:5">
      <c r="B884" s="75">
        <v>14827</v>
      </c>
      <c r="C884" s="51">
        <v>0</v>
      </c>
      <c r="D884" s="51">
        <v>0</v>
      </c>
      <c r="E884" s="51">
        <v>0</v>
      </c>
    </row>
    <row r="885" spans="2:5">
      <c r="B885" s="76" t="s">
        <v>984</v>
      </c>
      <c r="C885" s="51">
        <v>0</v>
      </c>
      <c r="D885" s="51">
        <v>0</v>
      </c>
      <c r="E885" s="51">
        <v>0</v>
      </c>
    </row>
    <row r="886" spans="2:5">
      <c r="B886" s="75">
        <v>14824</v>
      </c>
      <c r="C886" s="51">
        <v>0</v>
      </c>
      <c r="D886" s="51">
        <v>0</v>
      </c>
      <c r="E886" s="51">
        <v>0</v>
      </c>
    </row>
    <row r="887" spans="2:5">
      <c r="B887" s="76" t="s">
        <v>985</v>
      </c>
      <c r="C887" s="51">
        <v>0</v>
      </c>
      <c r="D887" s="51">
        <v>0</v>
      </c>
      <c r="E887" s="51">
        <v>0</v>
      </c>
    </row>
    <row r="888" spans="2:5">
      <c r="B888" s="75">
        <v>14825</v>
      </c>
      <c r="C888" s="51">
        <v>0</v>
      </c>
      <c r="D888" s="51">
        <v>0</v>
      </c>
      <c r="E888" s="51">
        <v>0</v>
      </c>
    </row>
    <row r="889" spans="2:5">
      <c r="B889" s="76" t="s">
        <v>986</v>
      </c>
      <c r="C889" s="51">
        <v>0</v>
      </c>
      <c r="D889" s="51">
        <v>0</v>
      </c>
      <c r="E889" s="51">
        <v>0</v>
      </c>
    </row>
    <row r="890" spans="2:5">
      <c r="B890" s="74" t="s">
        <v>259</v>
      </c>
      <c r="C890" s="116">
        <v>0</v>
      </c>
      <c r="D890" s="116">
        <v>50</v>
      </c>
      <c r="E890" s="116">
        <v>36.733583580000001</v>
      </c>
    </row>
    <row r="891" spans="2:5">
      <c r="B891" s="75">
        <v>13806</v>
      </c>
      <c r="C891" s="51">
        <v>0</v>
      </c>
      <c r="D891" s="51">
        <v>50</v>
      </c>
      <c r="E891" s="51">
        <v>36.733583580000001</v>
      </c>
    </row>
    <row r="892" spans="2:5">
      <c r="B892" s="76" t="s">
        <v>555</v>
      </c>
      <c r="C892" s="51">
        <v>0</v>
      </c>
      <c r="D892" s="51">
        <v>50</v>
      </c>
      <c r="E892" s="51">
        <v>36.733583580000001</v>
      </c>
    </row>
    <row r="893" spans="2:5">
      <c r="B893" s="74" t="s">
        <v>282</v>
      </c>
      <c r="C893" s="116">
        <v>200.661202</v>
      </c>
      <c r="D893" s="116">
        <v>57.899999999999991</v>
      </c>
      <c r="E893" s="116">
        <v>57.9</v>
      </c>
    </row>
    <row r="894" spans="2:5">
      <c r="B894" s="75">
        <v>14625</v>
      </c>
      <c r="C894" s="51">
        <v>200.661202</v>
      </c>
      <c r="D894" s="51">
        <v>57.899999999999991</v>
      </c>
      <c r="E894" s="51">
        <v>57.9</v>
      </c>
    </row>
    <row r="895" spans="2:5">
      <c r="B895" s="76" t="s">
        <v>565</v>
      </c>
      <c r="C895" s="51">
        <v>200.661202</v>
      </c>
      <c r="D895" s="51">
        <v>57.899999999999991</v>
      </c>
      <c r="E895" s="51">
        <v>57.9</v>
      </c>
    </row>
    <row r="896" spans="2:5">
      <c r="B896" s="74" t="s">
        <v>260</v>
      </c>
      <c r="C896" s="116">
        <v>0</v>
      </c>
      <c r="D896" s="116">
        <v>154.01778400000001</v>
      </c>
      <c r="E896" s="116">
        <v>133.19446206000001</v>
      </c>
    </row>
    <row r="897" spans="2:5">
      <c r="B897" s="75">
        <v>13480</v>
      </c>
      <c r="C897" s="51">
        <v>0</v>
      </c>
      <c r="D897" s="51">
        <v>119</v>
      </c>
      <c r="E897" s="51">
        <v>117.08358206</v>
      </c>
    </row>
    <row r="898" spans="2:5">
      <c r="B898" s="76" t="s">
        <v>566</v>
      </c>
      <c r="C898" s="51">
        <v>0</v>
      </c>
      <c r="D898" s="51">
        <v>119</v>
      </c>
      <c r="E898" s="51">
        <v>117.08358206</v>
      </c>
    </row>
    <row r="899" spans="2:5">
      <c r="B899" s="75">
        <v>13532</v>
      </c>
      <c r="C899" s="51">
        <v>0</v>
      </c>
      <c r="D899" s="51">
        <v>8.8108799999999992</v>
      </c>
      <c r="E899" s="51">
        <v>8.8108799999999992</v>
      </c>
    </row>
    <row r="900" spans="2:5">
      <c r="B900" s="76" t="s">
        <v>552</v>
      </c>
      <c r="C900" s="51">
        <v>0</v>
      </c>
      <c r="D900" s="51">
        <v>8.8108799999999992</v>
      </c>
      <c r="E900" s="51">
        <v>8.8108799999999992</v>
      </c>
    </row>
    <row r="901" spans="2:5">
      <c r="B901" s="75">
        <v>13958</v>
      </c>
      <c r="C901" s="51">
        <v>0</v>
      </c>
      <c r="D901" s="51">
        <v>11.206904</v>
      </c>
      <c r="E901" s="51">
        <v>0</v>
      </c>
    </row>
    <row r="902" spans="2:5">
      <c r="B902" s="76" t="s">
        <v>567</v>
      </c>
      <c r="C902" s="51">
        <v>0</v>
      </c>
      <c r="D902" s="51">
        <v>11.206904</v>
      </c>
      <c r="E902" s="51">
        <v>0</v>
      </c>
    </row>
    <row r="903" spans="2:5">
      <c r="B903" s="75">
        <v>13962</v>
      </c>
      <c r="C903" s="51">
        <v>0</v>
      </c>
      <c r="D903" s="51">
        <v>7.3</v>
      </c>
      <c r="E903" s="51">
        <v>7.3</v>
      </c>
    </row>
    <row r="904" spans="2:5">
      <c r="B904" s="76" t="s">
        <v>568</v>
      </c>
      <c r="C904" s="51">
        <v>0</v>
      </c>
      <c r="D904" s="51">
        <v>7.3</v>
      </c>
      <c r="E904" s="51">
        <v>7.3</v>
      </c>
    </row>
    <row r="905" spans="2:5">
      <c r="B905" s="75">
        <v>13969</v>
      </c>
      <c r="C905" s="51">
        <v>0</v>
      </c>
      <c r="D905" s="51">
        <v>7.7</v>
      </c>
      <c r="E905" s="51">
        <v>0</v>
      </c>
    </row>
    <row r="906" spans="2:5">
      <c r="B906" s="76" t="s">
        <v>569</v>
      </c>
      <c r="C906" s="51">
        <v>0</v>
      </c>
      <c r="D906" s="51">
        <v>7.7</v>
      </c>
      <c r="E906" s="51">
        <v>0</v>
      </c>
    </row>
    <row r="907" spans="2:5">
      <c r="B907" s="75">
        <v>13974</v>
      </c>
      <c r="C907" s="51">
        <v>0</v>
      </c>
      <c r="D907" s="51">
        <v>0</v>
      </c>
      <c r="E907" s="51">
        <v>0</v>
      </c>
    </row>
    <row r="908" spans="2:5">
      <c r="B908" s="76" t="s">
        <v>570</v>
      </c>
      <c r="C908" s="51">
        <v>0</v>
      </c>
      <c r="D908" s="51">
        <v>0</v>
      </c>
      <c r="E908" s="51">
        <v>0</v>
      </c>
    </row>
    <row r="909" spans="2:5">
      <c r="B909" s="67" t="s">
        <v>571</v>
      </c>
      <c r="C909" s="51">
        <v>204.78873899999999</v>
      </c>
      <c r="D909" s="51">
        <v>286.95828065999996</v>
      </c>
      <c r="E909" s="51">
        <v>232.35341957</v>
      </c>
    </row>
    <row r="910" spans="2:5">
      <c r="B910" s="74" t="s">
        <v>257</v>
      </c>
      <c r="C910" s="116">
        <v>204.78873899999999</v>
      </c>
      <c r="D910" s="116">
        <v>206.65743866</v>
      </c>
      <c r="E910" s="116">
        <v>157.40300239000001</v>
      </c>
    </row>
    <row r="911" spans="2:5">
      <c r="B911" s="75">
        <v>12532</v>
      </c>
      <c r="C911" s="51">
        <v>5.3908880000000003</v>
      </c>
      <c r="D911" s="51">
        <v>11.359318199999999</v>
      </c>
      <c r="E911" s="51">
        <v>4.9566859900000004</v>
      </c>
    </row>
    <row r="912" spans="2:5">
      <c r="B912" s="76" t="s">
        <v>572</v>
      </c>
      <c r="C912" s="51">
        <v>5.3908880000000003</v>
      </c>
      <c r="D912" s="51">
        <v>11.359318199999999</v>
      </c>
      <c r="E912" s="51">
        <v>4.9566859900000004</v>
      </c>
    </row>
    <row r="913" spans="2:5">
      <c r="B913" s="75">
        <v>12574</v>
      </c>
      <c r="C913" s="51">
        <v>11.437504000000001</v>
      </c>
      <c r="D913" s="51">
        <v>22.006205980000001</v>
      </c>
      <c r="E913" s="51">
        <v>14.285121420000001</v>
      </c>
    </row>
    <row r="914" spans="2:5">
      <c r="B914" s="76" t="s">
        <v>573</v>
      </c>
      <c r="C914" s="51">
        <v>11.437504000000001</v>
      </c>
      <c r="D914" s="51">
        <v>22.006205980000001</v>
      </c>
      <c r="E914" s="51">
        <v>14.285121420000001</v>
      </c>
    </row>
    <row r="915" spans="2:5">
      <c r="B915" s="75">
        <v>13051</v>
      </c>
      <c r="C915" s="51">
        <v>3.3092609999999998</v>
      </c>
      <c r="D915" s="51">
        <v>2.6667E-2</v>
      </c>
      <c r="E915" s="51">
        <v>0</v>
      </c>
    </row>
    <row r="916" spans="2:5">
      <c r="B916" s="76" t="s">
        <v>574</v>
      </c>
      <c r="C916" s="51">
        <v>3.3092609999999998</v>
      </c>
      <c r="D916" s="51">
        <v>2.6667E-2</v>
      </c>
      <c r="E916" s="51">
        <v>0</v>
      </c>
    </row>
    <row r="917" spans="2:5">
      <c r="B917" s="75">
        <v>13401</v>
      </c>
      <c r="C917" s="51">
        <v>20.879773</v>
      </c>
      <c r="D917" s="51">
        <v>13.580773000000001</v>
      </c>
      <c r="E917" s="51">
        <v>5.6680216800000007</v>
      </c>
    </row>
    <row r="918" spans="2:5">
      <c r="B918" s="76" t="s">
        <v>575</v>
      </c>
      <c r="C918" s="51">
        <v>20.879773</v>
      </c>
      <c r="D918" s="51">
        <v>13.580773000000001</v>
      </c>
      <c r="E918" s="51">
        <v>5.6680216800000007</v>
      </c>
    </row>
    <row r="919" spans="2:5">
      <c r="B919" s="75">
        <v>13456</v>
      </c>
      <c r="C919" s="51">
        <v>0.14254600000000001</v>
      </c>
      <c r="D919" s="51">
        <v>0.14254600000000001</v>
      </c>
      <c r="E919" s="51">
        <v>0</v>
      </c>
    </row>
    <row r="920" spans="2:5">
      <c r="B920" s="76" t="s">
        <v>576</v>
      </c>
      <c r="C920" s="51">
        <v>0.14254600000000001</v>
      </c>
      <c r="D920" s="51">
        <v>0.14254600000000001</v>
      </c>
      <c r="E920" s="51">
        <v>0</v>
      </c>
    </row>
    <row r="921" spans="2:5">
      <c r="B921" s="75">
        <v>13558</v>
      </c>
      <c r="C921" s="51">
        <v>24.981863000000001</v>
      </c>
      <c r="D921" s="51">
        <v>7.5</v>
      </c>
      <c r="E921" s="51">
        <v>4.5011599699999998</v>
      </c>
    </row>
    <row r="922" spans="2:5">
      <c r="B922" s="76" t="s">
        <v>577</v>
      </c>
      <c r="C922" s="51">
        <v>24.981863000000001</v>
      </c>
      <c r="D922" s="51">
        <v>7.5</v>
      </c>
      <c r="E922" s="51">
        <v>4.5011599699999998</v>
      </c>
    </row>
    <row r="923" spans="2:5">
      <c r="B923" s="75">
        <v>13595</v>
      </c>
      <c r="C923" s="51">
        <v>0.83579000000000003</v>
      </c>
      <c r="D923" s="51">
        <v>18.67581448</v>
      </c>
      <c r="E923" s="51">
        <v>2.2231313099999999</v>
      </c>
    </row>
    <row r="924" spans="2:5">
      <c r="B924" s="76" t="s">
        <v>895</v>
      </c>
      <c r="C924" s="51">
        <v>0.83579000000000003</v>
      </c>
      <c r="D924" s="51">
        <v>18.67581448</v>
      </c>
      <c r="E924" s="51">
        <v>2.2231313099999999</v>
      </c>
    </row>
    <row r="925" spans="2:5">
      <c r="B925" s="75">
        <v>13810</v>
      </c>
      <c r="C925" s="51">
        <v>110</v>
      </c>
      <c r="D925" s="51">
        <v>110</v>
      </c>
      <c r="E925" s="51">
        <v>106.69008788000001</v>
      </c>
    </row>
    <row r="926" spans="2:5">
      <c r="B926" s="76" t="s">
        <v>578</v>
      </c>
      <c r="C926" s="51">
        <v>110</v>
      </c>
      <c r="D926" s="51">
        <v>110</v>
      </c>
      <c r="E926" s="51">
        <v>106.69008788000001</v>
      </c>
    </row>
    <row r="927" spans="2:5">
      <c r="B927" s="75">
        <v>14596</v>
      </c>
      <c r="C927" s="51">
        <v>27.811114</v>
      </c>
      <c r="D927" s="51">
        <v>23.366114</v>
      </c>
      <c r="E927" s="51">
        <v>19.078794139999999</v>
      </c>
    </row>
    <row r="928" spans="2:5">
      <c r="B928" s="76" t="s">
        <v>579</v>
      </c>
      <c r="C928" s="51">
        <v>27.811114</v>
      </c>
      <c r="D928" s="51">
        <v>23.366114</v>
      </c>
      <c r="E928" s="51">
        <v>19.078794139999999</v>
      </c>
    </row>
    <row r="929" spans="2:5">
      <c r="B929" s="74" t="s">
        <v>259</v>
      </c>
      <c r="C929" s="116">
        <v>0</v>
      </c>
      <c r="D929" s="116">
        <v>75</v>
      </c>
      <c r="E929" s="116">
        <v>74.950417180000002</v>
      </c>
    </row>
    <row r="930" spans="2:5">
      <c r="B930" s="75">
        <v>13810</v>
      </c>
      <c r="C930" s="51">
        <v>0</v>
      </c>
      <c r="D930" s="51">
        <v>75</v>
      </c>
      <c r="E930" s="51">
        <v>74.950417180000002</v>
      </c>
    </row>
    <row r="931" spans="2:5">
      <c r="B931" s="76" t="s">
        <v>578</v>
      </c>
      <c r="C931" s="51">
        <v>0</v>
      </c>
      <c r="D931" s="51">
        <v>75</v>
      </c>
      <c r="E931" s="51">
        <v>74.950417180000002</v>
      </c>
    </row>
    <row r="932" spans="2:5">
      <c r="B932" s="74" t="s">
        <v>260</v>
      </c>
      <c r="C932" s="116">
        <v>0</v>
      </c>
      <c r="D932" s="116">
        <v>5.3008420000000003</v>
      </c>
      <c r="E932" s="116">
        <v>0</v>
      </c>
    </row>
    <row r="933" spans="2:5">
      <c r="B933" s="75">
        <v>6102</v>
      </c>
      <c r="C933" s="51">
        <v>0</v>
      </c>
      <c r="D933" s="51">
        <v>5.3008420000000003</v>
      </c>
      <c r="E933" s="51">
        <v>0</v>
      </c>
    </row>
    <row r="934" spans="2:5">
      <c r="B934" s="76" t="s">
        <v>580</v>
      </c>
      <c r="C934" s="51">
        <v>0</v>
      </c>
      <c r="D934" s="51">
        <v>5.3008420000000003</v>
      </c>
      <c r="E934" s="51">
        <v>0</v>
      </c>
    </row>
    <row r="935" spans="2:5">
      <c r="B935" s="67" t="s">
        <v>273</v>
      </c>
      <c r="C935" s="51">
        <v>959.82303200000001</v>
      </c>
      <c r="D935" s="51">
        <v>540.10712023999997</v>
      </c>
      <c r="E935" s="51">
        <v>286.19313581</v>
      </c>
    </row>
    <row r="936" spans="2:5">
      <c r="B936" s="74" t="s">
        <v>257</v>
      </c>
      <c r="C936" s="116">
        <v>642.883779</v>
      </c>
      <c r="D936" s="116">
        <v>318.30658725000001</v>
      </c>
      <c r="E936" s="116">
        <v>215.86690985000001</v>
      </c>
    </row>
    <row r="937" spans="2:5">
      <c r="B937" s="75">
        <v>12556</v>
      </c>
      <c r="C937" s="51">
        <v>34.268635000000003</v>
      </c>
      <c r="D937" s="51">
        <v>68.354479780000005</v>
      </c>
      <c r="E937" s="51">
        <v>35.278233879999995</v>
      </c>
    </row>
    <row r="938" spans="2:5">
      <c r="B938" s="76" t="s">
        <v>581</v>
      </c>
      <c r="C938" s="51">
        <v>34.268635000000003</v>
      </c>
      <c r="D938" s="51">
        <v>68.354479780000005</v>
      </c>
      <c r="E938" s="51">
        <v>35.278233879999995</v>
      </c>
    </row>
    <row r="939" spans="2:5">
      <c r="B939" s="75">
        <v>12588</v>
      </c>
      <c r="C939" s="51">
        <v>19.379477000000001</v>
      </c>
      <c r="D939" s="51">
        <v>17.26854775</v>
      </c>
      <c r="E939" s="51">
        <v>7.1495367500000002</v>
      </c>
    </row>
    <row r="940" spans="2:5">
      <c r="B940" s="76" t="s">
        <v>582</v>
      </c>
      <c r="C940" s="51">
        <v>19.379477000000001</v>
      </c>
      <c r="D940" s="51">
        <v>17.26854775</v>
      </c>
      <c r="E940" s="51">
        <v>7.1495367500000002</v>
      </c>
    </row>
    <row r="941" spans="2:5">
      <c r="B941" s="75">
        <v>13062</v>
      </c>
      <c r="C941" s="51">
        <v>7.0139999999999994E-2</v>
      </c>
      <c r="D941" s="51">
        <v>7.0139999999999994E-2</v>
      </c>
      <c r="E941" s="51">
        <v>0</v>
      </c>
    </row>
    <row r="942" spans="2:5">
      <c r="B942" s="76" t="s">
        <v>583</v>
      </c>
      <c r="C942" s="51">
        <v>7.0139999999999994E-2</v>
      </c>
      <c r="D942" s="51">
        <v>7.0139999999999994E-2</v>
      </c>
      <c r="E942" s="51">
        <v>0</v>
      </c>
    </row>
    <row r="943" spans="2:5">
      <c r="B943" s="75">
        <v>13412</v>
      </c>
      <c r="C943" s="51">
        <v>35.031114000000002</v>
      </c>
      <c r="D943" s="51">
        <v>37.652268720000002</v>
      </c>
      <c r="E943" s="51">
        <v>24.971083250000003</v>
      </c>
    </row>
    <row r="944" spans="2:5">
      <c r="B944" s="76" t="s">
        <v>584</v>
      </c>
      <c r="C944" s="51">
        <v>35.031114000000002</v>
      </c>
      <c r="D944" s="51">
        <v>37.652268720000002</v>
      </c>
      <c r="E944" s="51">
        <v>24.971083250000003</v>
      </c>
    </row>
    <row r="945" spans="2:5">
      <c r="B945" s="75">
        <v>13462</v>
      </c>
      <c r="C945" s="51">
        <v>16.622897999999999</v>
      </c>
      <c r="D945" s="51">
        <v>10.35948</v>
      </c>
      <c r="E945" s="51">
        <v>2.2825255800000002</v>
      </c>
    </row>
    <row r="946" spans="2:5">
      <c r="B946" s="76" t="s">
        <v>585</v>
      </c>
      <c r="C946" s="51">
        <v>16.622897999999999</v>
      </c>
      <c r="D946" s="51">
        <v>10.35948</v>
      </c>
      <c r="E946" s="51">
        <v>2.2825255800000002</v>
      </c>
    </row>
    <row r="947" spans="2:5">
      <c r="B947" s="75">
        <v>13551</v>
      </c>
      <c r="C947" s="51">
        <v>65.787778000000003</v>
      </c>
      <c r="D947" s="51">
        <v>34.201670999999997</v>
      </c>
      <c r="E947" s="51">
        <v>3.1650271000000001</v>
      </c>
    </row>
    <row r="948" spans="2:5">
      <c r="B948" s="76" t="s">
        <v>586</v>
      </c>
      <c r="C948" s="51">
        <v>65.787778000000003</v>
      </c>
      <c r="D948" s="51">
        <v>34.201670999999997</v>
      </c>
      <c r="E948" s="51">
        <v>3.1650271000000001</v>
      </c>
    </row>
    <row r="949" spans="2:5">
      <c r="B949" s="75">
        <v>13816</v>
      </c>
      <c r="C949" s="51">
        <v>100</v>
      </c>
      <c r="D949" s="51">
        <v>125</v>
      </c>
      <c r="E949" s="51">
        <v>120.24486828999997</v>
      </c>
    </row>
    <row r="950" spans="2:5">
      <c r="B950" s="76" t="s">
        <v>587</v>
      </c>
      <c r="C950" s="51">
        <v>100</v>
      </c>
      <c r="D950" s="51">
        <v>125</v>
      </c>
      <c r="E950" s="51">
        <v>120.24486828999997</v>
      </c>
    </row>
    <row r="951" spans="2:5">
      <c r="B951" s="75">
        <v>13946</v>
      </c>
      <c r="C951" s="51">
        <v>371.72373700000003</v>
      </c>
      <c r="D951" s="51">
        <v>25.4</v>
      </c>
      <c r="E951" s="51">
        <v>22.775635000000001</v>
      </c>
    </row>
    <row r="952" spans="2:5">
      <c r="B952" s="76" t="s">
        <v>588</v>
      </c>
      <c r="C952" s="51">
        <v>371.72373700000003</v>
      </c>
      <c r="D952" s="51">
        <v>25.4</v>
      </c>
      <c r="E952" s="51">
        <v>22.775635000000001</v>
      </c>
    </row>
    <row r="953" spans="2:5">
      <c r="B953" s="75">
        <v>14853</v>
      </c>
      <c r="C953" s="51">
        <v>0</v>
      </c>
      <c r="D953" s="51">
        <v>0</v>
      </c>
      <c r="E953" s="51">
        <v>0</v>
      </c>
    </row>
    <row r="954" spans="2:5">
      <c r="B954" s="76" t="s">
        <v>987</v>
      </c>
      <c r="C954" s="51">
        <v>0</v>
      </c>
      <c r="D954" s="51">
        <v>0</v>
      </c>
      <c r="E954" s="51">
        <v>0</v>
      </c>
    </row>
    <row r="955" spans="2:5">
      <c r="B955" s="75">
        <v>14851</v>
      </c>
      <c r="C955" s="51">
        <v>0</v>
      </c>
      <c r="D955" s="51">
        <v>0</v>
      </c>
      <c r="E955" s="51">
        <v>0</v>
      </c>
    </row>
    <row r="956" spans="2:5">
      <c r="B956" s="76" t="s">
        <v>988</v>
      </c>
      <c r="C956" s="51">
        <v>0</v>
      </c>
      <c r="D956" s="51">
        <v>0</v>
      </c>
      <c r="E956" s="51">
        <v>0</v>
      </c>
    </row>
    <row r="957" spans="2:5">
      <c r="B957" s="75">
        <v>14852</v>
      </c>
      <c r="C957" s="51">
        <v>0</v>
      </c>
      <c r="D957" s="51">
        <v>0</v>
      </c>
      <c r="E957" s="51">
        <v>0</v>
      </c>
    </row>
    <row r="958" spans="2:5">
      <c r="B958" s="76" t="s">
        <v>989</v>
      </c>
      <c r="C958" s="51">
        <v>0</v>
      </c>
      <c r="D958" s="51">
        <v>0</v>
      </c>
      <c r="E958" s="51">
        <v>0</v>
      </c>
    </row>
    <row r="959" spans="2:5">
      <c r="B959" s="74" t="s">
        <v>259</v>
      </c>
      <c r="C959" s="116">
        <v>0</v>
      </c>
      <c r="D959" s="116">
        <v>25</v>
      </c>
      <c r="E959" s="116">
        <v>24.999999980000002</v>
      </c>
    </row>
    <row r="960" spans="2:5">
      <c r="B960" s="75">
        <v>13816</v>
      </c>
      <c r="C960" s="51">
        <v>0</v>
      </c>
      <c r="D960" s="51">
        <v>25</v>
      </c>
      <c r="E960" s="51">
        <v>24.999999980000002</v>
      </c>
    </row>
    <row r="961" spans="2:5">
      <c r="B961" s="76" t="s">
        <v>587</v>
      </c>
      <c r="C961" s="51">
        <v>0</v>
      </c>
      <c r="D961" s="51">
        <v>25</v>
      </c>
      <c r="E961" s="51">
        <v>24.999999980000002</v>
      </c>
    </row>
    <row r="962" spans="2:5">
      <c r="B962" s="74" t="s">
        <v>282</v>
      </c>
      <c r="C962" s="116">
        <v>316.93925300000001</v>
      </c>
      <c r="D962" s="116">
        <v>169.64634998999998</v>
      </c>
      <c r="E962" s="116">
        <v>19.168030660000003</v>
      </c>
    </row>
    <row r="963" spans="2:5">
      <c r="B963" s="75">
        <v>14617</v>
      </c>
      <c r="C963" s="51">
        <v>247.317834</v>
      </c>
      <c r="D963" s="51">
        <v>132.03318293999999</v>
      </c>
      <c r="E963" s="51">
        <v>18.837874060000001</v>
      </c>
    </row>
    <row r="964" spans="2:5">
      <c r="B964" s="76" t="s">
        <v>589</v>
      </c>
      <c r="C964" s="51">
        <v>247.317834</v>
      </c>
      <c r="D964" s="51">
        <v>132.03318293999999</v>
      </c>
      <c r="E964" s="51">
        <v>18.837874060000001</v>
      </c>
    </row>
    <row r="965" spans="2:5">
      <c r="B965" s="75">
        <v>14620</v>
      </c>
      <c r="C965" s="51">
        <v>69.621419000000003</v>
      </c>
      <c r="D965" s="51">
        <v>37.613167049999994</v>
      </c>
      <c r="E965" s="51">
        <v>0.33015659999999997</v>
      </c>
    </row>
    <row r="966" spans="2:5">
      <c r="B966" s="76" t="s">
        <v>590</v>
      </c>
      <c r="C966" s="51">
        <v>69.621419000000003</v>
      </c>
      <c r="D966" s="51">
        <v>37.613167049999994</v>
      </c>
      <c r="E966" s="51">
        <v>0.33015659999999997</v>
      </c>
    </row>
    <row r="967" spans="2:5">
      <c r="B967" s="74" t="s">
        <v>260</v>
      </c>
      <c r="C967" s="116">
        <v>0</v>
      </c>
      <c r="D967" s="116">
        <v>27.154183</v>
      </c>
      <c r="E967" s="116">
        <v>26.158195320000001</v>
      </c>
    </row>
    <row r="968" spans="2:5">
      <c r="B968" s="75">
        <v>13642</v>
      </c>
      <c r="C968" s="51">
        <v>0</v>
      </c>
      <c r="D968" s="51">
        <v>27.154183</v>
      </c>
      <c r="E968" s="51">
        <v>26.158195320000001</v>
      </c>
    </row>
    <row r="969" spans="2:5">
      <c r="B969" s="76" t="s">
        <v>591</v>
      </c>
      <c r="C969" s="51">
        <v>0</v>
      </c>
      <c r="D969" s="51">
        <v>27.154183</v>
      </c>
      <c r="E969" s="51">
        <v>26.158195320000001</v>
      </c>
    </row>
    <row r="970" spans="2:5">
      <c r="B970" s="67" t="s">
        <v>274</v>
      </c>
      <c r="C970" s="51">
        <v>1928.5738679999999</v>
      </c>
      <c r="D970" s="51">
        <v>2260.6808055199995</v>
      </c>
      <c r="E970" s="51">
        <v>1429.0484227899994</v>
      </c>
    </row>
    <row r="971" spans="2:5">
      <c r="B971" s="74" t="s">
        <v>257</v>
      </c>
      <c r="C971" s="116">
        <v>1828.5976929999999</v>
      </c>
      <c r="D971" s="116">
        <v>1783.6214767799997</v>
      </c>
      <c r="E971" s="116">
        <v>1000.4365141199996</v>
      </c>
    </row>
    <row r="972" spans="2:5">
      <c r="B972" s="75">
        <v>12091</v>
      </c>
      <c r="C972" s="51">
        <v>31.715517999999999</v>
      </c>
      <c r="D972" s="51">
        <v>1.7155180000000001</v>
      </c>
      <c r="E972" s="51">
        <v>0</v>
      </c>
    </row>
    <row r="973" spans="2:5">
      <c r="B973" s="76" t="s">
        <v>592</v>
      </c>
      <c r="C973" s="51">
        <v>31.715517999999999</v>
      </c>
      <c r="D973" s="51">
        <v>1.7155180000000001</v>
      </c>
      <c r="E973" s="51">
        <v>0</v>
      </c>
    </row>
    <row r="974" spans="2:5">
      <c r="B974" s="75">
        <v>12547</v>
      </c>
      <c r="C974" s="51">
        <v>84.537451000000004</v>
      </c>
      <c r="D974" s="51">
        <v>55.595478480000004</v>
      </c>
      <c r="E974" s="51">
        <v>15.66711982</v>
      </c>
    </row>
    <row r="975" spans="2:5">
      <c r="B975" s="76" t="s">
        <v>593</v>
      </c>
      <c r="C975" s="51">
        <v>84.537451000000004</v>
      </c>
      <c r="D975" s="51">
        <v>55.595478480000004</v>
      </c>
      <c r="E975" s="51">
        <v>15.66711982</v>
      </c>
    </row>
    <row r="976" spans="2:5">
      <c r="B976" s="75">
        <v>12589</v>
      </c>
      <c r="C976" s="51">
        <v>13.670289</v>
      </c>
      <c r="D976" s="51">
        <v>16.711193999999999</v>
      </c>
      <c r="E976" s="51">
        <v>13.153300949999998</v>
      </c>
    </row>
    <row r="977" spans="2:5">
      <c r="B977" s="76" t="s">
        <v>594</v>
      </c>
      <c r="C977" s="51">
        <v>13.670289</v>
      </c>
      <c r="D977" s="51">
        <v>16.711193999999999</v>
      </c>
      <c r="E977" s="51">
        <v>13.153300949999998</v>
      </c>
    </row>
    <row r="978" spans="2:5">
      <c r="B978" s="75">
        <v>13058</v>
      </c>
      <c r="C978" s="51">
        <v>18.421782</v>
      </c>
      <c r="D978" s="51">
        <v>14.444974999999999</v>
      </c>
      <c r="E978" s="51">
        <v>0</v>
      </c>
    </row>
    <row r="979" spans="2:5">
      <c r="B979" s="76" t="s">
        <v>595</v>
      </c>
      <c r="C979" s="51">
        <v>18.421782</v>
      </c>
      <c r="D979" s="51">
        <v>14.444974999999999</v>
      </c>
      <c r="E979" s="51">
        <v>0</v>
      </c>
    </row>
    <row r="980" spans="2:5">
      <c r="B980" s="75">
        <v>13376</v>
      </c>
      <c r="C980" s="51">
        <v>5.5354210000000004</v>
      </c>
      <c r="D980" s="51">
        <v>28.563421000000002</v>
      </c>
      <c r="E980" s="51">
        <v>18.399664179999998</v>
      </c>
    </row>
    <row r="981" spans="2:5">
      <c r="B981" s="76" t="s">
        <v>596</v>
      </c>
      <c r="C981" s="51">
        <v>5.5354210000000004</v>
      </c>
      <c r="D981" s="51">
        <v>28.563421000000002</v>
      </c>
      <c r="E981" s="51">
        <v>18.399664179999998</v>
      </c>
    </row>
    <row r="982" spans="2:5">
      <c r="B982" s="75">
        <v>13413</v>
      </c>
      <c r="C982" s="51">
        <v>178.028255</v>
      </c>
      <c r="D982" s="51">
        <v>127.96279226</v>
      </c>
      <c r="E982" s="51">
        <v>96.481835720000021</v>
      </c>
    </row>
    <row r="983" spans="2:5">
      <c r="B983" s="76" t="s">
        <v>597</v>
      </c>
      <c r="C983" s="51">
        <v>178.028255</v>
      </c>
      <c r="D983" s="51">
        <v>127.96279226</v>
      </c>
      <c r="E983" s="51">
        <v>96.481835720000021</v>
      </c>
    </row>
    <row r="984" spans="2:5">
      <c r="B984" s="75">
        <v>13428</v>
      </c>
      <c r="C984" s="51">
        <v>25.471648999999999</v>
      </c>
      <c r="D984" s="51">
        <v>15.929338</v>
      </c>
      <c r="E984" s="51">
        <v>5.5126085699999994</v>
      </c>
    </row>
    <row r="985" spans="2:5">
      <c r="B985" s="76" t="s">
        <v>598</v>
      </c>
      <c r="C985" s="51">
        <v>25.471648999999999</v>
      </c>
      <c r="D985" s="51">
        <v>15.929338</v>
      </c>
      <c r="E985" s="51">
        <v>5.5126085699999994</v>
      </c>
    </row>
    <row r="986" spans="2:5">
      <c r="B986" s="75">
        <v>13554</v>
      </c>
      <c r="C986" s="51">
        <v>184.155475</v>
      </c>
      <c r="D986" s="51">
        <v>279.89579284000001</v>
      </c>
      <c r="E986" s="51">
        <v>69.395228569999986</v>
      </c>
    </row>
    <row r="987" spans="2:5">
      <c r="B987" s="76" t="s">
        <v>928</v>
      </c>
      <c r="C987" s="51">
        <v>184.155475</v>
      </c>
      <c r="D987" s="51">
        <v>279.89579284000001</v>
      </c>
      <c r="E987" s="51">
        <v>69.395228569999986</v>
      </c>
    </row>
    <row r="988" spans="2:5">
      <c r="B988" s="75">
        <v>13612</v>
      </c>
      <c r="C988" s="51">
        <v>1.089213</v>
      </c>
      <c r="D988" s="51">
        <v>0</v>
      </c>
      <c r="E988" s="51">
        <v>0</v>
      </c>
    </row>
    <row r="989" spans="2:5">
      <c r="B989" s="76" t="s">
        <v>599</v>
      </c>
      <c r="C989" s="51">
        <v>1.089213</v>
      </c>
      <c r="D989" s="51">
        <v>0</v>
      </c>
      <c r="E989" s="51">
        <v>0</v>
      </c>
    </row>
    <row r="990" spans="2:5">
      <c r="B990" s="75">
        <v>13706</v>
      </c>
      <c r="C990" s="51">
        <v>29.744506999999999</v>
      </c>
      <c r="D990" s="51">
        <v>0</v>
      </c>
      <c r="E990" s="51">
        <v>0</v>
      </c>
    </row>
    <row r="991" spans="2:5">
      <c r="B991" s="76" t="s">
        <v>600</v>
      </c>
      <c r="C991" s="51">
        <v>29.744506999999999</v>
      </c>
      <c r="D991" s="51">
        <v>0</v>
      </c>
      <c r="E991" s="51">
        <v>0</v>
      </c>
    </row>
    <row r="992" spans="2:5">
      <c r="B992" s="75">
        <v>13707</v>
      </c>
      <c r="C992" s="51">
        <v>5.938326</v>
      </c>
      <c r="D992" s="51">
        <v>77.737678680000002</v>
      </c>
      <c r="E992" s="51">
        <v>69.536706630000012</v>
      </c>
    </row>
    <row r="993" spans="2:5">
      <c r="B993" s="76" t="s">
        <v>601</v>
      </c>
      <c r="C993" s="51">
        <v>5.938326</v>
      </c>
      <c r="D993" s="51">
        <v>77.737678680000002</v>
      </c>
      <c r="E993" s="51">
        <v>69.536706630000012</v>
      </c>
    </row>
    <row r="994" spans="2:5">
      <c r="B994" s="75">
        <v>13799</v>
      </c>
      <c r="C994" s="51">
        <v>110</v>
      </c>
      <c r="D994" s="51">
        <v>210</v>
      </c>
      <c r="E994" s="51">
        <v>206.69999904999995</v>
      </c>
    </row>
    <row r="995" spans="2:5">
      <c r="B995" s="76" t="s">
        <v>602</v>
      </c>
      <c r="C995" s="51">
        <v>110</v>
      </c>
      <c r="D995" s="51">
        <v>210</v>
      </c>
      <c r="E995" s="51">
        <v>206.69999904999995</v>
      </c>
    </row>
    <row r="996" spans="2:5">
      <c r="B996" s="75">
        <v>13890</v>
      </c>
      <c r="C996" s="51">
        <v>15.289807</v>
      </c>
      <c r="D996" s="51">
        <v>7.7700457900000002</v>
      </c>
      <c r="E996" s="51">
        <v>4.1668830000000003</v>
      </c>
    </row>
    <row r="997" spans="2:5">
      <c r="B997" s="76" t="s">
        <v>603</v>
      </c>
      <c r="C997" s="51">
        <v>15.289807</v>
      </c>
      <c r="D997" s="51">
        <v>7.7700457900000002</v>
      </c>
      <c r="E997" s="51">
        <v>4.1668830000000003</v>
      </c>
    </row>
    <row r="998" spans="2:5">
      <c r="B998" s="75">
        <v>14624</v>
      </c>
      <c r="C998" s="51">
        <v>1125</v>
      </c>
      <c r="D998" s="51">
        <v>760.852217</v>
      </c>
      <c r="E998" s="51">
        <v>439.79180739999998</v>
      </c>
    </row>
    <row r="999" spans="2:5">
      <c r="B999" s="76" t="s">
        <v>604</v>
      </c>
      <c r="C999" s="51">
        <v>1125</v>
      </c>
      <c r="D999" s="51">
        <v>760.852217</v>
      </c>
      <c r="E999" s="51">
        <v>439.79180739999998</v>
      </c>
    </row>
    <row r="1000" spans="2:5">
      <c r="B1000" s="75">
        <v>14673</v>
      </c>
      <c r="C1000" s="51">
        <v>0</v>
      </c>
      <c r="D1000" s="51">
        <v>2.5963340000000001</v>
      </c>
      <c r="E1000" s="51">
        <v>0</v>
      </c>
    </row>
    <row r="1001" spans="2:5">
      <c r="B1001" s="76" t="s">
        <v>605</v>
      </c>
      <c r="C1001" s="51">
        <v>0</v>
      </c>
      <c r="D1001" s="51">
        <v>2.5963340000000001</v>
      </c>
      <c r="E1001" s="51">
        <v>0</v>
      </c>
    </row>
    <row r="1002" spans="2:5">
      <c r="B1002" s="75">
        <v>14675</v>
      </c>
      <c r="C1002" s="51">
        <v>0</v>
      </c>
      <c r="D1002" s="51">
        <v>2.5963332000000001</v>
      </c>
      <c r="E1002" s="51">
        <v>0</v>
      </c>
    </row>
    <row r="1003" spans="2:5">
      <c r="B1003" s="76" t="s">
        <v>606</v>
      </c>
      <c r="C1003" s="51">
        <v>0</v>
      </c>
      <c r="D1003" s="51">
        <v>2.5963332000000001</v>
      </c>
      <c r="E1003" s="51">
        <v>0</v>
      </c>
    </row>
    <row r="1004" spans="2:5">
      <c r="B1004" s="75">
        <v>14676</v>
      </c>
      <c r="C1004" s="51">
        <v>0</v>
      </c>
      <c r="D1004" s="51">
        <v>8.3334511999999989</v>
      </c>
      <c r="E1004" s="51">
        <v>0</v>
      </c>
    </row>
    <row r="1005" spans="2:5">
      <c r="B1005" s="76" t="s">
        <v>607</v>
      </c>
      <c r="C1005" s="51">
        <v>0</v>
      </c>
      <c r="D1005" s="51">
        <v>8.3334511999999989</v>
      </c>
      <c r="E1005" s="51">
        <v>0</v>
      </c>
    </row>
    <row r="1006" spans="2:5">
      <c r="B1006" s="75">
        <v>14677</v>
      </c>
      <c r="C1006" s="51">
        <v>0</v>
      </c>
      <c r="D1006" s="51">
        <v>2.5963332000000001</v>
      </c>
      <c r="E1006" s="51">
        <v>0</v>
      </c>
    </row>
    <row r="1007" spans="2:5">
      <c r="B1007" s="76" t="s">
        <v>608</v>
      </c>
      <c r="C1007" s="51">
        <v>0</v>
      </c>
      <c r="D1007" s="51">
        <v>2.5963332000000001</v>
      </c>
      <c r="E1007" s="51">
        <v>0</v>
      </c>
    </row>
    <row r="1008" spans="2:5">
      <c r="B1008" s="75">
        <v>14692</v>
      </c>
      <c r="C1008" s="51">
        <v>0</v>
      </c>
      <c r="D1008" s="51">
        <v>140.52250000000001</v>
      </c>
      <c r="E1008" s="51">
        <v>43.417999999999999</v>
      </c>
    </row>
    <row r="1009" spans="2:5">
      <c r="B1009" s="76" t="s">
        <v>612</v>
      </c>
      <c r="C1009" s="51">
        <v>0</v>
      </c>
      <c r="D1009" s="51">
        <v>140.52250000000001</v>
      </c>
      <c r="E1009" s="51">
        <v>43.417999999999999</v>
      </c>
    </row>
    <row r="1010" spans="2:5">
      <c r="B1010" s="75">
        <v>14730</v>
      </c>
      <c r="C1010" s="51">
        <v>0</v>
      </c>
      <c r="D1010" s="51">
        <v>7.7594175999999999</v>
      </c>
      <c r="E1010" s="51">
        <v>0</v>
      </c>
    </row>
    <row r="1011" spans="2:5">
      <c r="B1011" s="76" t="s">
        <v>609</v>
      </c>
      <c r="C1011" s="51">
        <v>0</v>
      </c>
      <c r="D1011" s="51">
        <v>7.7594175999999999</v>
      </c>
      <c r="E1011" s="51">
        <v>0</v>
      </c>
    </row>
    <row r="1012" spans="2:5">
      <c r="B1012" s="75">
        <v>14731</v>
      </c>
      <c r="C1012" s="51">
        <v>0</v>
      </c>
      <c r="D1012" s="51">
        <v>4.3047333300000004</v>
      </c>
      <c r="E1012" s="51">
        <v>4.3047333300000004</v>
      </c>
    </row>
    <row r="1013" spans="2:5">
      <c r="B1013" s="76" t="s">
        <v>610</v>
      </c>
      <c r="C1013" s="51">
        <v>0</v>
      </c>
      <c r="D1013" s="51">
        <v>4.3047333300000004</v>
      </c>
      <c r="E1013" s="51">
        <v>4.3047333300000004</v>
      </c>
    </row>
    <row r="1014" spans="2:5">
      <c r="B1014" s="75">
        <v>14883</v>
      </c>
      <c r="C1014" s="51">
        <v>0</v>
      </c>
      <c r="D1014" s="51">
        <v>0</v>
      </c>
      <c r="E1014" s="51">
        <v>0</v>
      </c>
    </row>
    <row r="1015" spans="2:5">
      <c r="B1015" s="76" t="s">
        <v>990</v>
      </c>
      <c r="C1015" s="51">
        <v>0</v>
      </c>
      <c r="D1015" s="51">
        <v>0</v>
      </c>
      <c r="E1015" s="51">
        <v>0</v>
      </c>
    </row>
    <row r="1016" spans="2:5">
      <c r="B1016" s="75">
        <v>14887</v>
      </c>
      <c r="C1016" s="51">
        <v>0</v>
      </c>
      <c r="D1016" s="51">
        <v>0</v>
      </c>
      <c r="E1016" s="51">
        <v>0</v>
      </c>
    </row>
    <row r="1017" spans="2:5">
      <c r="B1017" s="76" t="s">
        <v>991</v>
      </c>
      <c r="C1017" s="51">
        <v>0</v>
      </c>
      <c r="D1017" s="51">
        <v>0</v>
      </c>
      <c r="E1017" s="51">
        <v>0</v>
      </c>
    </row>
    <row r="1018" spans="2:5">
      <c r="B1018" s="75">
        <v>14885</v>
      </c>
      <c r="C1018" s="51">
        <v>0</v>
      </c>
      <c r="D1018" s="51">
        <v>3.0000000000000001E-3</v>
      </c>
      <c r="E1018" s="51">
        <v>0</v>
      </c>
    </row>
    <row r="1019" spans="2:5">
      <c r="B1019" s="76" t="s">
        <v>992</v>
      </c>
      <c r="C1019" s="51">
        <v>0</v>
      </c>
      <c r="D1019" s="51">
        <v>3.0000000000000001E-3</v>
      </c>
      <c r="E1019" s="51">
        <v>0</v>
      </c>
    </row>
    <row r="1020" spans="2:5">
      <c r="B1020" s="75">
        <v>14889</v>
      </c>
      <c r="C1020" s="51">
        <v>0</v>
      </c>
      <c r="D1020" s="51">
        <v>2.1827872842550278E-17</v>
      </c>
      <c r="E1020" s="51">
        <v>0</v>
      </c>
    </row>
    <row r="1021" spans="2:5">
      <c r="B1021" s="76" t="s">
        <v>993</v>
      </c>
      <c r="C1021" s="51">
        <v>0</v>
      </c>
      <c r="D1021" s="51">
        <v>2.1827872842550278E-17</v>
      </c>
      <c r="E1021" s="51">
        <v>0</v>
      </c>
    </row>
    <row r="1022" spans="2:5">
      <c r="B1022" s="75">
        <v>14296</v>
      </c>
      <c r="C1022" s="51">
        <v>0</v>
      </c>
      <c r="D1022" s="51">
        <v>14</v>
      </c>
      <c r="E1022" s="51">
        <v>13.9086269</v>
      </c>
    </row>
    <row r="1023" spans="2:5">
      <c r="B1023" s="76" t="s">
        <v>994</v>
      </c>
      <c r="C1023" s="51">
        <v>0</v>
      </c>
      <c r="D1023" s="51">
        <v>14</v>
      </c>
      <c r="E1023" s="51">
        <v>13.9086269</v>
      </c>
    </row>
    <row r="1024" spans="2:5">
      <c r="B1024" s="75">
        <v>14979</v>
      </c>
      <c r="C1024" s="51">
        <v>0</v>
      </c>
      <c r="D1024" s="51">
        <v>0.80246340000000005</v>
      </c>
      <c r="E1024" s="51">
        <v>0</v>
      </c>
    </row>
    <row r="1025" spans="2:5">
      <c r="B1025" s="76" t="s">
        <v>1068</v>
      </c>
      <c r="C1025" s="51">
        <v>0</v>
      </c>
      <c r="D1025" s="51">
        <v>0.80246340000000005</v>
      </c>
      <c r="E1025" s="51">
        <v>0</v>
      </c>
    </row>
    <row r="1026" spans="2:5">
      <c r="B1026" s="75">
        <v>14976</v>
      </c>
      <c r="C1026" s="51">
        <v>0</v>
      </c>
      <c r="D1026" s="51">
        <v>0.80246340000000005</v>
      </c>
      <c r="E1026" s="51">
        <v>0</v>
      </c>
    </row>
    <row r="1027" spans="2:5">
      <c r="B1027" s="76" t="s">
        <v>1064</v>
      </c>
      <c r="C1027" s="51">
        <v>0</v>
      </c>
      <c r="D1027" s="51">
        <v>0.80246340000000005</v>
      </c>
      <c r="E1027" s="51">
        <v>0</v>
      </c>
    </row>
    <row r="1028" spans="2:5">
      <c r="B1028" s="75">
        <v>14977</v>
      </c>
      <c r="C1028" s="51">
        <v>0</v>
      </c>
      <c r="D1028" s="51">
        <v>0.80246340000000005</v>
      </c>
      <c r="E1028" s="51">
        <v>0</v>
      </c>
    </row>
    <row r="1029" spans="2:5">
      <c r="B1029" s="76" t="s">
        <v>1069</v>
      </c>
      <c r="C1029" s="51">
        <v>0</v>
      </c>
      <c r="D1029" s="51">
        <v>0.80246340000000005</v>
      </c>
      <c r="E1029" s="51">
        <v>0</v>
      </c>
    </row>
    <row r="1030" spans="2:5">
      <c r="B1030" s="75">
        <v>14978</v>
      </c>
      <c r="C1030" s="51">
        <v>0</v>
      </c>
      <c r="D1030" s="51">
        <v>0.80246340000000005</v>
      </c>
      <c r="E1030" s="51">
        <v>0</v>
      </c>
    </row>
    <row r="1031" spans="2:5">
      <c r="B1031" s="76" t="s">
        <v>1070</v>
      </c>
      <c r="C1031" s="51">
        <v>0</v>
      </c>
      <c r="D1031" s="51">
        <v>0.80246340000000005</v>
      </c>
      <c r="E1031" s="51">
        <v>0</v>
      </c>
    </row>
    <row r="1032" spans="2:5">
      <c r="B1032" s="75">
        <v>14974</v>
      </c>
      <c r="C1032" s="51">
        <v>0</v>
      </c>
      <c r="D1032" s="51">
        <v>0.13026739999999989</v>
      </c>
      <c r="E1032" s="51">
        <v>0</v>
      </c>
    </row>
    <row r="1033" spans="2:5">
      <c r="B1033" s="76" t="s">
        <v>1066</v>
      </c>
      <c r="C1033" s="51">
        <v>0</v>
      </c>
      <c r="D1033" s="51">
        <v>0.13026739999999989</v>
      </c>
      <c r="E1033" s="51">
        <v>0</v>
      </c>
    </row>
    <row r="1034" spans="2:5">
      <c r="B1034" s="75">
        <v>14972</v>
      </c>
      <c r="C1034" s="51">
        <v>0</v>
      </c>
      <c r="D1034" s="51">
        <v>0.13026739999999989</v>
      </c>
      <c r="E1034" s="51">
        <v>0</v>
      </c>
    </row>
    <row r="1035" spans="2:5">
      <c r="B1035" s="76" t="s">
        <v>1065</v>
      </c>
      <c r="C1035" s="51">
        <v>0</v>
      </c>
      <c r="D1035" s="51">
        <v>0.13026739999999989</v>
      </c>
      <c r="E1035" s="51">
        <v>0</v>
      </c>
    </row>
    <row r="1036" spans="2:5">
      <c r="B1036" s="75">
        <v>14975</v>
      </c>
      <c r="C1036" s="51">
        <v>0</v>
      </c>
      <c r="D1036" s="51">
        <v>0.13026739999999989</v>
      </c>
      <c r="E1036" s="51">
        <v>0</v>
      </c>
    </row>
    <row r="1037" spans="2:5">
      <c r="B1037" s="76" t="s">
        <v>1071</v>
      </c>
      <c r="C1037" s="51">
        <v>0</v>
      </c>
      <c r="D1037" s="51">
        <v>0.13026739999999989</v>
      </c>
      <c r="E1037" s="51">
        <v>0</v>
      </c>
    </row>
    <row r="1038" spans="2:5">
      <c r="B1038" s="75">
        <v>14973</v>
      </c>
      <c r="C1038" s="51">
        <v>0</v>
      </c>
      <c r="D1038" s="51">
        <v>0.13026739999999989</v>
      </c>
      <c r="E1038" s="51">
        <v>0</v>
      </c>
    </row>
    <row r="1039" spans="2:5">
      <c r="B1039" s="76" t="s">
        <v>1067</v>
      </c>
      <c r="C1039" s="51">
        <v>0</v>
      </c>
      <c r="D1039" s="51">
        <v>0.13026739999999989</v>
      </c>
      <c r="E1039" s="51">
        <v>0</v>
      </c>
    </row>
    <row r="1040" spans="2:5">
      <c r="B1040" s="74" t="s">
        <v>259</v>
      </c>
      <c r="C1040" s="116">
        <v>0</v>
      </c>
      <c r="D1040" s="116">
        <v>100</v>
      </c>
      <c r="E1040" s="116">
        <v>74.999965069999988</v>
      </c>
    </row>
    <row r="1041" spans="2:5">
      <c r="B1041" s="75">
        <v>13799</v>
      </c>
      <c r="C1041" s="51">
        <v>0</v>
      </c>
      <c r="D1041" s="51">
        <v>100</v>
      </c>
      <c r="E1041" s="51">
        <v>74.999965069999988</v>
      </c>
    </row>
    <row r="1042" spans="2:5">
      <c r="B1042" s="76" t="s">
        <v>602</v>
      </c>
      <c r="C1042" s="51">
        <v>0</v>
      </c>
      <c r="D1042" s="51">
        <v>100</v>
      </c>
      <c r="E1042" s="51">
        <v>74.999965069999988</v>
      </c>
    </row>
    <row r="1043" spans="2:5">
      <c r="B1043" s="74" t="s">
        <v>282</v>
      </c>
      <c r="C1043" s="116">
        <v>99.976174999999998</v>
      </c>
      <c r="D1043" s="116">
        <v>75.687328739999998</v>
      </c>
      <c r="E1043" s="116">
        <v>52.239943599999997</v>
      </c>
    </row>
    <row r="1044" spans="2:5">
      <c r="B1044" s="75">
        <v>14626</v>
      </c>
      <c r="C1044" s="51">
        <v>99.976174999999998</v>
      </c>
      <c r="D1044" s="51">
        <v>75.687328739999998</v>
      </c>
      <c r="E1044" s="51">
        <v>52.239943599999997</v>
      </c>
    </row>
    <row r="1045" spans="2:5">
      <c r="B1045" s="76" t="s">
        <v>611</v>
      </c>
      <c r="C1045" s="51">
        <v>99.976174999999998</v>
      </c>
      <c r="D1045" s="51">
        <v>75.687328739999998</v>
      </c>
      <c r="E1045" s="51">
        <v>52.239943599999997</v>
      </c>
    </row>
    <row r="1046" spans="2:5">
      <c r="B1046" s="74" t="s">
        <v>260</v>
      </c>
      <c r="C1046" s="116">
        <v>0</v>
      </c>
      <c r="D1046" s="116">
        <v>301.37200000000001</v>
      </c>
      <c r="E1046" s="116">
        <v>301.37200000000001</v>
      </c>
    </row>
    <row r="1047" spans="2:5">
      <c r="B1047" s="75">
        <v>14692</v>
      </c>
      <c r="C1047" s="51">
        <v>0</v>
      </c>
      <c r="D1047" s="51">
        <v>301.37200000000001</v>
      </c>
      <c r="E1047" s="51">
        <v>301.37200000000001</v>
      </c>
    </row>
    <row r="1048" spans="2:5">
      <c r="B1048" s="76" t="s">
        <v>612</v>
      </c>
      <c r="C1048" s="51">
        <v>0</v>
      </c>
      <c r="D1048" s="51">
        <v>301.37200000000001</v>
      </c>
      <c r="E1048" s="51">
        <v>301.37200000000001</v>
      </c>
    </row>
    <row r="1049" spans="2:5">
      <c r="B1049" s="67" t="s">
        <v>275</v>
      </c>
      <c r="C1049" s="51">
        <v>373.67321099999998</v>
      </c>
      <c r="D1049" s="51">
        <v>756.59666235000032</v>
      </c>
      <c r="E1049" s="51">
        <v>497.07659982999985</v>
      </c>
    </row>
    <row r="1050" spans="2:5">
      <c r="B1050" s="74" t="s">
        <v>257</v>
      </c>
      <c r="C1050" s="116">
        <v>373.67321099999998</v>
      </c>
      <c r="D1050" s="116">
        <v>466.16646677000011</v>
      </c>
      <c r="E1050" s="116">
        <v>332.64277598000001</v>
      </c>
    </row>
    <row r="1051" spans="2:5">
      <c r="B1051" s="75">
        <v>12550</v>
      </c>
      <c r="C1051" s="51">
        <v>12.211252</v>
      </c>
      <c r="D1051" s="51">
        <v>5.8834580000000001</v>
      </c>
      <c r="E1051" s="51">
        <v>4.9409288199999999</v>
      </c>
    </row>
    <row r="1052" spans="2:5">
      <c r="B1052" s="76" t="s">
        <v>613</v>
      </c>
      <c r="C1052" s="51">
        <v>12.211252</v>
      </c>
      <c r="D1052" s="51">
        <v>5.8834580000000001</v>
      </c>
      <c r="E1052" s="51">
        <v>4.9409288199999999</v>
      </c>
    </row>
    <row r="1053" spans="2:5">
      <c r="B1053" s="75">
        <v>12591</v>
      </c>
      <c r="C1053" s="51">
        <v>11.477282000000001</v>
      </c>
      <c r="D1053" s="51">
        <v>34.317229789999999</v>
      </c>
      <c r="E1053" s="51">
        <v>18.216692330000001</v>
      </c>
    </row>
    <row r="1054" spans="2:5">
      <c r="B1054" s="76" t="s">
        <v>614</v>
      </c>
      <c r="C1054" s="51">
        <v>11.477282000000001</v>
      </c>
      <c r="D1054" s="51">
        <v>34.317229789999999</v>
      </c>
      <c r="E1054" s="51">
        <v>18.216692330000001</v>
      </c>
    </row>
    <row r="1055" spans="2:5">
      <c r="B1055" s="75">
        <v>13057</v>
      </c>
      <c r="C1055" s="51">
        <v>4.6562929999999998</v>
      </c>
      <c r="D1055" s="51">
        <v>19.999027999999999</v>
      </c>
      <c r="E1055" s="51">
        <v>6.1541212400000003</v>
      </c>
    </row>
    <row r="1056" spans="2:5">
      <c r="B1056" s="76" t="s">
        <v>615</v>
      </c>
      <c r="C1056" s="51">
        <v>4.6562929999999998</v>
      </c>
      <c r="D1056" s="51">
        <v>19.999027999999999</v>
      </c>
      <c r="E1056" s="51">
        <v>6.1541212400000003</v>
      </c>
    </row>
    <row r="1057" spans="2:5">
      <c r="B1057" s="75">
        <v>13415</v>
      </c>
      <c r="C1057" s="51">
        <v>30.867184000000002</v>
      </c>
      <c r="D1057" s="51">
        <v>11.346456</v>
      </c>
      <c r="E1057" s="51">
        <v>7.0722937699999999</v>
      </c>
    </row>
    <row r="1058" spans="2:5">
      <c r="B1058" s="76" t="s">
        <v>616</v>
      </c>
      <c r="C1058" s="51">
        <v>30.867184000000002</v>
      </c>
      <c r="D1058" s="51">
        <v>11.346456</v>
      </c>
      <c r="E1058" s="51">
        <v>7.0722937699999999</v>
      </c>
    </row>
    <row r="1059" spans="2:5">
      <c r="B1059" s="75">
        <v>13427</v>
      </c>
      <c r="C1059" s="51">
        <v>30.795404000000001</v>
      </c>
      <c r="D1059" s="51">
        <v>22.795404000000001</v>
      </c>
      <c r="E1059" s="51">
        <v>0.33387862000000001</v>
      </c>
    </row>
    <row r="1060" spans="2:5">
      <c r="B1060" s="76" t="s">
        <v>617</v>
      </c>
      <c r="C1060" s="51">
        <v>30.795404000000001</v>
      </c>
      <c r="D1060" s="51">
        <v>22.795404000000001</v>
      </c>
      <c r="E1060" s="51">
        <v>0.33387862000000001</v>
      </c>
    </row>
    <row r="1061" spans="2:5">
      <c r="B1061" s="75">
        <v>13583</v>
      </c>
      <c r="C1061" s="51">
        <v>46.550730999999999</v>
      </c>
      <c r="D1061" s="51">
        <v>69.102205470000001</v>
      </c>
      <c r="E1061" s="51">
        <v>52.126345229999998</v>
      </c>
    </row>
    <row r="1062" spans="2:5">
      <c r="B1062" s="76" t="s">
        <v>618</v>
      </c>
      <c r="C1062" s="51">
        <v>46.550730999999999</v>
      </c>
      <c r="D1062" s="51">
        <v>69.102205470000001</v>
      </c>
      <c r="E1062" s="51">
        <v>52.126345229999998</v>
      </c>
    </row>
    <row r="1063" spans="2:5">
      <c r="B1063" s="75">
        <v>13825</v>
      </c>
      <c r="C1063" s="51">
        <v>110</v>
      </c>
      <c r="D1063" s="51">
        <v>185</v>
      </c>
      <c r="E1063" s="51">
        <v>184.93773201999997</v>
      </c>
    </row>
    <row r="1064" spans="2:5">
      <c r="B1064" s="76" t="s">
        <v>619</v>
      </c>
      <c r="C1064" s="51">
        <v>110</v>
      </c>
      <c r="D1064" s="51">
        <v>185</v>
      </c>
      <c r="E1064" s="51">
        <v>184.93773201999997</v>
      </c>
    </row>
    <row r="1065" spans="2:5">
      <c r="B1065" s="75">
        <v>13985</v>
      </c>
      <c r="C1065" s="51">
        <v>0</v>
      </c>
      <c r="D1065" s="51">
        <v>34.239189000000003</v>
      </c>
      <c r="E1065" s="51">
        <v>1.71609123</v>
      </c>
    </row>
    <row r="1066" spans="2:5">
      <c r="B1066" s="76" t="s">
        <v>635</v>
      </c>
      <c r="C1066" s="51">
        <v>0</v>
      </c>
      <c r="D1066" s="51">
        <v>34.239189000000003</v>
      </c>
      <c r="E1066" s="51">
        <v>1.71609123</v>
      </c>
    </row>
    <row r="1067" spans="2:5">
      <c r="B1067" s="75">
        <v>14500</v>
      </c>
      <c r="C1067" s="51">
        <v>22.512328</v>
      </c>
      <c r="D1067" s="51">
        <v>2.5123280000000001</v>
      </c>
      <c r="E1067" s="51">
        <v>0</v>
      </c>
    </row>
    <row r="1068" spans="2:5">
      <c r="B1068" s="76" t="s">
        <v>620</v>
      </c>
      <c r="C1068" s="51">
        <v>22.512328</v>
      </c>
      <c r="D1068" s="51">
        <v>2.5123280000000001</v>
      </c>
      <c r="E1068" s="51">
        <v>0</v>
      </c>
    </row>
    <row r="1069" spans="2:5">
      <c r="B1069" s="75">
        <v>14611</v>
      </c>
      <c r="C1069" s="51">
        <v>38.903582999999998</v>
      </c>
      <c r="D1069" s="51">
        <v>18.010637709999997</v>
      </c>
      <c r="E1069" s="51">
        <v>17.662825160000001</v>
      </c>
    </row>
    <row r="1070" spans="2:5">
      <c r="B1070" s="76" t="s">
        <v>621</v>
      </c>
      <c r="C1070" s="51">
        <v>38.903582999999998</v>
      </c>
      <c r="D1070" s="51">
        <v>18.010637709999997</v>
      </c>
      <c r="E1070" s="51">
        <v>17.662825160000001</v>
      </c>
    </row>
    <row r="1071" spans="2:5">
      <c r="B1071" s="75">
        <v>14612</v>
      </c>
      <c r="C1071" s="51">
        <v>13.341984</v>
      </c>
      <c r="D1071" s="51">
        <v>0</v>
      </c>
      <c r="E1071" s="51">
        <v>0</v>
      </c>
    </row>
    <row r="1072" spans="2:5">
      <c r="B1072" s="76" t="s">
        <v>622</v>
      </c>
      <c r="C1072" s="51">
        <v>13.341984</v>
      </c>
      <c r="D1072" s="51">
        <v>0</v>
      </c>
      <c r="E1072" s="51">
        <v>0</v>
      </c>
    </row>
    <row r="1073" spans="2:5">
      <c r="B1073" s="75">
        <v>14622</v>
      </c>
      <c r="C1073" s="51">
        <v>52.357170000000004</v>
      </c>
      <c r="D1073" s="51">
        <v>35.289796000000003</v>
      </c>
      <c r="E1073" s="51">
        <v>33.32</v>
      </c>
    </row>
    <row r="1074" spans="2:5">
      <c r="B1074" s="76" t="s">
        <v>623</v>
      </c>
      <c r="C1074" s="51">
        <v>52.357170000000004</v>
      </c>
      <c r="D1074" s="51">
        <v>35.289796000000003</v>
      </c>
      <c r="E1074" s="51">
        <v>33.32</v>
      </c>
    </row>
    <row r="1075" spans="2:5">
      <c r="B1075" s="75">
        <v>14694</v>
      </c>
      <c r="C1075" s="51">
        <v>0</v>
      </c>
      <c r="D1075" s="51">
        <v>2.6253104</v>
      </c>
      <c r="E1075" s="51">
        <v>0</v>
      </c>
    </row>
    <row r="1076" spans="2:5">
      <c r="B1076" s="76" t="s">
        <v>624</v>
      </c>
      <c r="C1076" s="51">
        <v>0</v>
      </c>
      <c r="D1076" s="51">
        <v>2.6253104</v>
      </c>
      <c r="E1076" s="51">
        <v>0</v>
      </c>
    </row>
    <row r="1077" spans="2:5">
      <c r="B1077" s="75">
        <v>14695</v>
      </c>
      <c r="C1077" s="51">
        <v>0</v>
      </c>
      <c r="D1077" s="51">
        <v>2.6253104</v>
      </c>
      <c r="E1077" s="51">
        <v>0</v>
      </c>
    </row>
    <row r="1078" spans="2:5">
      <c r="B1078" s="76" t="s">
        <v>625</v>
      </c>
      <c r="C1078" s="51">
        <v>0</v>
      </c>
      <c r="D1078" s="51">
        <v>2.6253104</v>
      </c>
      <c r="E1078" s="51">
        <v>0</v>
      </c>
    </row>
    <row r="1079" spans="2:5">
      <c r="B1079" s="75">
        <v>14698</v>
      </c>
      <c r="C1079" s="51">
        <v>0</v>
      </c>
      <c r="D1079" s="51">
        <v>2.6253104</v>
      </c>
      <c r="E1079" s="51">
        <v>0</v>
      </c>
    </row>
    <row r="1080" spans="2:5">
      <c r="B1080" s="76" t="s">
        <v>626</v>
      </c>
      <c r="C1080" s="51">
        <v>0</v>
      </c>
      <c r="D1080" s="51">
        <v>2.6253104</v>
      </c>
      <c r="E1080" s="51">
        <v>0</v>
      </c>
    </row>
    <row r="1081" spans="2:5">
      <c r="B1081" s="75">
        <v>14699</v>
      </c>
      <c r="C1081" s="51">
        <v>0</v>
      </c>
      <c r="D1081" s="51">
        <v>5.5751480000000004</v>
      </c>
      <c r="E1081" s="51">
        <v>0</v>
      </c>
    </row>
    <row r="1082" spans="2:5">
      <c r="B1082" s="76" t="s">
        <v>627</v>
      </c>
      <c r="C1082" s="51">
        <v>0</v>
      </c>
      <c r="D1082" s="51">
        <v>5.5751480000000004</v>
      </c>
      <c r="E1082" s="51">
        <v>0</v>
      </c>
    </row>
    <row r="1083" spans="2:5">
      <c r="B1083" s="75">
        <v>14711</v>
      </c>
      <c r="C1083" s="51">
        <v>0</v>
      </c>
      <c r="D1083" s="51">
        <v>6.1618680000000001</v>
      </c>
      <c r="E1083" s="51">
        <v>6.1618675599999992</v>
      </c>
    </row>
    <row r="1084" spans="2:5">
      <c r="B1084" s="76" t="s">
        <v>628</v>
      </c>
      <c r="C1084" s="51">
        <v>0</v>
      </c>
      <c r="D1084" s="51">
        <v>6.1618680000000001</v>
      </c>
      <c r="E1084" s="51">
        <v>6.1618675599999992</v>
      </c>
    </row>
    <row r="1085" spans="2:5">
      <c r="B1085" s="75">
        <v>14785</v>
      </c>
      <c r="C1085" s="51">
        <v>0</v>
      </c>
      <c r="D1085" s="51">
        <v>2.1540428</v>
      </c>
      <c r="E1085" s="51">
        <v>0</v>
      </c>
    </row>
    <row r="1086" spans="2:5">
      <c r="B1086" s="76" t="s">
        <v>629</v>
      </c>
      <c r="C1086" s="51">
        <v>0</v>
      </c>
      <c r="D1086" s="51">
        <v>2.1540428</v>
      </c>
      <c r="E1086" s="51">
        <v>0</v>
      </c>
    </row>
    <row r="1087" spans="2:5">
      <c r="B1087" s="75">
        <v>14786</v>
      </c>
      <c r="C1087" s="51">
        <v>0</v>
      </c>
      <c r="D1087" s="51">
        <v>0.79782960000000003</v>
      </c>
      <c r="E1087" s="51">
        <v>0</v>
      </c>
    </row>
    <row r="1088" spans="2:5">
      <c r="B1088" s="76" t="s">
        <v>630</v>
      </c>
      <c r="C1088" s="51">
        <v>0</v>
      </c>
      <c r="D1088" s="51">
        <v>0.79782960000000003</v>
      </c>
      <c r="E1088" s="51">
        <v>0</v>
      </c>
    </row>
    <row r="1089" spans="2:5">
      <c r="B1089" s="75">
        <v>14787</v>
      </c>
      <c r="C1089" s="51">
        <v>0</v>
      </c>
      <c r="D1089" s="51">
        <v>2.1540428</v>
      </c>
      <c r="E1089" s="51">
        <v>0</v>
      </c>
    </row>
    <row r="1090" spans="2:5">
      <c r="B1090" s="76" t="s">
        <v>631</v>
      </c>
      <c r="C1090" s="51">
        <v>0</v>
      </c>
      <c r="D1090" s="51">
        <v>2.1540428</v>
      </c>
      <c r="E1090" s="51">
        <v>0</v>
      </c>
    </row>
    <row r="1091" spans="2:5">
      <c r="B1091" s="75">
        <v>14788</v>
      </c>
      <c r="C1091" s="51">
        <v>0</v>
      </c>
      <c r="D1091" s="51">
        <v>2.1540428</v>
      </c>
      <c r="E1091" s="51">
        <v>0</v>
      </c>
    </row>
    <row r="1092" spans="2:5">
      <c r="B1092" s="76" t="s">
        <v>632</v>
      </c>
      <c r="C1092" s="51">
        <v>0</v>
      </c>
      <c r="D1092" s="51">
        <v>2.1540428</v>
      </c>
      <c r="E1092" s="51">
        <v>0</v>
      </c>
    </row>
    <row r="1093" spans="2:5">
      <c r="B1093" s="75">
        <v>14789</v>
      </c>
      <c r="C1093" s="51">
        <v>0</v>
      </c>
      <c r="D1093" s="51">
        <v>0.79782960000000003</v>
      </c>
      <c r="E1093" s="51">
        <v>0</v>
      </c>
    </row>
    <row r="1094" spans="2:5">
      <c r="B1094" s="76" t="s">
        <v>633</v>
      </c>
      <c r="C1094" s="51">
        <v>0</v>
      </c>
      <c r="D1094" s="51">
        <v>0.79782960000000003</v>
      </c>
      <c r="E1094" s="51">
        <v>0</v>
      </c>
    </row>
    <row r="1095" spans="2:5">
      <c r="B1095" s="75">
        <v>14890</v>
      </c>
      <c r="C1095" s="51">
        <v>0</v>
      </c>
      <c r="D1095" s="51">
        <v>0</v>
      </c>
      <c r="E1095" s="51">
        <v>0</v>
      </c>
    </row>
    <row r="1096" spans="2:5">
      <c r="B1096" s="76" t="s">
        <v>995</v>
      </c>
      <c r="C1096" s="51">
        <v>0</v>
      </c>
      <c r="D1096" s="51">
        <v>0</v>
      </c>
      <c r="E1096" s="51">
        <v>0</v>
      </c>
    </row>
    <row r="1097" spans="2:5">
      <c r="B1097" s="74" t="s">
        <v>259</v>
      </c>
      <c r="C1097" s="116">
        <v>0</v>
      </c>
      <c r="D1097" s="116">
        <v>25</v>
      </c>
      <c r="E1097" s="116">
        <v>24.999994210000001</v>
      </c>
    </row>
    <row r="1098" spans="2:5">
      <c r="B1098" s="75">
        <v>13825</v>
      </c>
      <c r="C1098" s="51">
        <v>0</v>
      </c>
      <c r="D1098" s="51">
        <v>25</v>
      </c>
      <c r="E1098" s="51">
        <v>24.999994210000001</v>
      </c>
    </row>
    <row r="1099" spans="2:5">
      <c r="B1099" s="76" t="s">
        <v>619</v>
      </c>
      <c r="C1099" s="51">
        <v>0</v>
      </c>
      <c r="D1099" s="51">
        <v>25</v>
      </c>
      <c r="E1099" s="51">
        <v>24.999994210000001</v>
      </c>
    </row>
    <row r="1100" spans="2:5">
      <c r="B1100" s="74" t="s">
        <v>260</v>
      </c>
      <c r="C1100" s="116">
        <v>0</v>
      </c>
      <c r="D1100" s="116">
        <v>265.43019558000003</v>
      </c>
      <c r="E1100" s="116">
        <v>139.43382964000006</v>
      </c>
    </row>
    <row r="1101" spans="2:5">
      <c r="B1101" s="75">
        <v>13928</v>
      </c>
      <c r="C1101" s="51">
        <v>0</v>
      </c>
      <c r="D1101" s="51">
        <v>162.48490358000001</v>
      </c>
      <c r="E1101" s="51">
        <v>129.78803230000005</v>
      </c>
    </row>
    <row r="1102" spans="2:5">
      <c r="B1102" s="76" t="s">
        <v>329</v>
      </c>
      <c r="C1102" s="51">
        <v>0</v>
      </c>
      <c r="D1102" s="51">
        <v>162.48490358000001</v>
      </c>
      <c r="E1102" s="51">
        <v>129.78803230000005</v>
      </c>
    </row>
    <row r="1103" spans="2:5">
      <c r="B1103" s="75">
        <v>13982</v>
      </c>
      <c r="C1103" s="51">
        <v>0</v>
      </c>
      <c r="D1103" s="51">
        <v>98.041690000000003</v>
      </c>
      <c r="E1103" s="51">
        <v>7.6030067099999998</v>
      </c>
    </row>
    <row r="1104" spans="2:5">
      <c r="B1104" s="76" t="s">
        <v>634</v>
      </c>
      <c r="C1104" s="51">
        <v>0</v>
      </c>
      <c r="D1104" s="51">
        <v>98.041690000000003</v>
      </c>
      <c r="E1104" s="51">
        <v>7.6030067099999998</v>
      </c>
    </row>
    <row r="1105" spans="2:5">
      <c r="B1105" s="75">
        <v>13985</v>
      </c>
      <c r="C1105" s="51">
        <v>0</v>
      </c>
      <c r="D1105" s="51">
        <v>4.9036020000000002</v>
      </c>
      <c r="E1105" s="51">
        <v>2.0427906299999998</v>
      </c>
    </row>
    <row r="1106" spans="2:5">
      <c r="B1106" s="76" t="s">
        <v>635</v>
      </c>
      <c r="C1106" s="51">
        <v>0</v>
      </c>
      <c r="D1106" s="51">
        <v>4.9036020000000002</v>
      </c>
      <c r="E1106" s="51">
        <v>2.0427906299999998</v>
      </c>
    </row>
    <row r="1107" spans="2:5">
      <c r="B1107" s="67" t="s">
        <v>276</v>
      </c>
      <c r="C1107" s="51">
        <v>800.69218699999999</v>
      </c>
      <c r="D1107" s="51">
        <v>1236.1258934399998</v>
      </c>
      <c r="E1107" s="51">
        <v>988.80870352000011</v>
      </c>
    </row>
    <row r="1108" spans="2:5">
      <c r="B1108" s="74" t="s">
        <v>257</v>
      </c>
      <c r="C1108" s="116">
        <v>800.69218699999999</v>
      </c>
      <c r="D1108" s="116">
        <v>1079.87656569</v>
      </c>
      <c r="E1108" s="116">
        <v>912.59837361000018</v>
      </c>
    </row>
    <row r="1109" spans="2:5">
      <c r="B1109" s="75">
        <v>12553</v>
      </c>
      <c r="C1109" s="51">
        <v>22.618455999999998</v>
      </c>
      <c r="D1109" s="51">
        <v>13.78893955</v>
      </c>
      <c r="E1109" s="51">
        <v>9.9430304899999999</v>
      </c>
    </row>
    <row r="1110" spans="2:5">
      <c r="B1110" s="76" t="s">
        <v>636</v>
      </c>
      <c r="C1110" s="51">
        <v>22.618455999999998</v>
      </c>
      <c r="D1110" s="51">
        <v>13.78893955</v>
      </c>
      <c r="E1110" s="51">
        <v>9.9430304899999999</v>
      </c>
    </row>
    <row r="1111" spans="2:5">
      <c r="B1111" s="75">
        <v>12593</v>
      </c>
      <c r="C1111" s="51">
        <v>7.8434879999999998</v>
      </c>
      <c r="D1111" s="51">
        <v>10.007424820000001</v>
      </c>
      <c r="E1111" s="51">
        <v>4.2302934500000005</v>
      </c>
    </row>
    <row r="1112" spans="2:5">
      <c r="B1112" s="76" t="s">
        <v>637</v>
      </c>
      <c r="C1112" s="51">
        <v>7.8434879999999998</v>
      </c>
      <c r="D1112" s="51">
        <v>10.007424820000001</v>
      </c>
      <c r="E1112" s="51">
        <v>4.2302934500000005</v>
      </c>
    </row>
    <row r="1113" spans="2:5">
      <c r="B1113" s="75">
        <v>12723</v>
      </c>
      <c r="C1113" s="51">
        <v>39.327241999999998</v>
      </c>
      <c r="D1113" s="51">
        <v>39.327241999999998</v>
      </c>
      <c r="E1113" s="51">
        <v>0</v>
      </c>
    </row>
    <row r="1114" spans="2:5">
      <c r="B1114" s="76" t="s">
        <v>638</v>
      </c>
      <c r="C1114" s="51">
        <v>39.327241999999998</v>
      </c>
      <c r="D1114" s="51">
        <v>39.327241999999998</v>
      </c>
      <c r="E1114" s="51">
        <v>0</v>
      </c>
    </row>
    <row r="1115" spans="2:5">
      <c r="B1115" s="75">
        <v>13064</v>
      </c>
      <c r="C1115" s="51">
        <v>13.344725</v>
      </c>
      <c r="D1115" s="51">
        <v>26.793968289999999</v>
      </c>
      <c r="E1115" s="51">
        <v>19.625970210000002</v>
      </c>
    </row>
    <row r="1116" spans="2:5">
      <c r="B1116" s="76" t="s">
        <v>639</v>
      </c>
      <c r="C1116" s="51">
        <v>13.344725</v>
      </c>
      <c r="D1116" s="51">
        <v>26.793968289999999</v>
      </c>
      <c r="E1116" s="51">
        <v>19.625970210000002</v>
      </c>
    </row>
    <row r="1117" spans="2:5">
      <c r="B1117" s="75">
        <v>13359</v>
      </c>
      <c r="C1117" s="51">
        <v>5.2051790000000002</v>
      </c>
      <c r="D1117" s="51">
        <v>-2.3283064365386962E-16</v>
      </c>
      <c r="E1117" s="51">
        <v>0</v>
      </c>
    </row>
    <row r="1118" spans="2:5">
      <c r="B1118" s="76" t="s">
        <v>640</v>
      </c>
      <c r="C1118" s="51">
        <v>5.2051790000000002</v>
      </c>
      <c r="D1118" s="51">
        <v>-2.3283064365386962E-16</v>
      </c>
      <c r="E1118" s="51">
        <v>0</v>
      </c>
    </row>
    <row r="1119" spans="2:5">
      <c r="B1119" s="75">
        <v>13416</v>
      </c>
      <c r="C1119" s="51">
        <v>93.529481000000004</v>
      </c>
      <c r="D1119" s="51">
        <v>114.55835154</v>
      </c>
      <c r="E1119" s="51">
        <v>61.195158549999995</v>
      </c>
    </row>
    <row r="1120" spans="2:5">
      <c r="B1120" s="76" t="s">
        <v>641</v>
      </c>
      <c r="C1120" s="51">
        <v>93.529481000000004</v>
      </c>
      <c r="D1120" s="51">
        <v>114.55835154</v>
      </c>
      <c r="E1120" s="51">
        <v>61.195158549999995</v>
      </c>
    </row>
    <row r="1121" spans="2:5">
      <c r="B1121" s="75">
        <v>13430</v>
      </c>
      <c r="C1121" s="51">
        <v>14.090305000000001</v>
      </c>
      <c r="D1121" s="51">
        <v>9.6405498099999978</v>
      </c>
      <c r="E1121" s="51">
        <v>0.57787281000000001</v>
      </c>
    </row>
    <row r="1122" spans="2:5">
      <c r="B1122" s="76" t="s">
        <v>642</v>
      </c>
      <c r="C1122" s="51">
        <v>14.090305000000001</v>
      </c>
      <c r="D1122" s="51">
        <v>9.6405498099999978</v>
      </c>
      <c r="E1122" s="51">
        <v>0.57787281000000001</v>
      </c>
    </row>
    <row r="1123" spans="2:5">
      <c r="B1123" s="75">
        <v>13518</v>
      </c>
      <c r="C1123" s="51">
        <v>370.66497299999997</v>
      </c>
      <c r="D1123" s="51">
        <v>467.66759500000001</v>
      </c>
      <c r="E1123" s="51">
        <v>467.66759441000005</v>
      </c>
    </row>
    <row r="1124" spans="2:5">
      <c r="B1124" s="76" t="s">
        <v>643</v>
      </c>
      <c r="C1124" s="51">
        <v>370.66497299999997</v>
      </c>
      <c r="D1124" s="51">
        <v>467.66759500000001</v>
      </c>
      <c r="E1124" s="51">
        <v>467.66759441000005</v>
      </c>
    </row>
    <row r="1125" spans="2:5">
      <c r="B1125" s="75">
        <v>13585</v>
      </c>
      <c r="C1125" s="51">
        <v>47.324585999999996</v>
      </c>
      <c r="D1125" s="51">
        <v>77.818528000000001</v>
      </c>
      <c r="E1125" s="51">
        <v>41.979165620000003</v>
      </c>
    </row>
    <row r="1126" spans="2:5">
      <c r="B1126" s="76" t="s">
        <v>644</v>
      </c>
      <c r="C1126" s="51">
        <v>47.324585999999996</v>
      </c>
      <c r="D1126" s="51">
        <v>77.818528000000001</v>
      </c>
      <c r="E1126" s="51">
        <v>41.979165620000003</v>
      </c>
    </row>
    <row r="1127" spans="2:5">
      <c r="B1127" s="75">
        <v>13803</v>
      </c>
      <c r="C1127" s="51">
        <v>110</v>
      </c>
      <c r="D1127" s="51">
        <v>260</v>
      </c>
      <c r="E1127" s="51">
        <v>256.69999861000002</v>
      </c>
    </row>
    <row r="1128" spans="2:5">
      <c r="B1128" s="76" t="s">
        <v>645</v>
      </c>
      <c r="C1128" s="51">
        <v>110</v>
      </c>
      <c r="D1128" s="51">
        <v>260</v>
      </c>
      <c r="E1128" s="51">
        <v>256.69999861000002</v>
      </c>
    </row>
    <row r="1129" spans="2:5">
      <c r="B1129" s="75">
        <v>13892</v>
      </c>
      <c r="C1129" s="51">
        <v>60</v>
      </c>
      <c r="D1129" s="51">
        <v>34.426909680000001</v>
      </c>
      <c r="E1129" s="51">
        <v>33.763624999999998</v>
      </c>
    </row>
    <row r="1130" spans="2:5">
      <c r="B1130" s="76" t="s">
        <v>646</v>
      </c>
      <c r="C1130" s="51">
        <v>60</v>
      </c>
      <c r="D1130" s="51">
        <v>34.426909680000001</v>
      </c>
      <c r="E1130" s="51">
        <v>33.763624999999998</v>
      </c>
    </row>
    <row r="1131" spans="2:5">
      <c r="B1131" s="75">
        <v>14527</v>
      </c>
      <c r="C1131" s="51">
        <v>16.743752000000001</v>
      </c>
      <c r="D1131" s="51">
        <v>16.743752000000001</v>
      </c>
      <c r="E1131" s="51">
        <v>10.364519339999999</v>
      </c>
    </row>
    <row r="1132" spans="2:5">
      <c r="B1132" s="76" t="s">
        <v>647</v>
      </c>
      <c r="C1132" s="51">
        <v>16.743752000000001</v>
      </c>
      <c r="D1132" s="51">
        <v>16.743752000000001</v>
      </c>
      <c r="E1132" s="51">
        <v>10.364519339999999</v>
      </c>
    </row>
    <row r="1133" spans="2:5">
      <c r="B1133" s="75">
        <v>14739</v>
      </c>
      <c r="C1133" s="51">
        <v>0</v>
      </c>
      <c r="D1133" s="51">
        <v>9.1033050000000006</v>
      </c>
      <c r="E1133" s="51">
        <v>6.5511451200000002</v>
      </c>
    </row>
    <row r="1134" spans="2:5">
      <c r="B1134" s="76" t="s">
        <v>648</v>
      </c>
      <c r="C1134" s="51">
        <v>0</v>
      </c>
      <c r="D1134" s="51">
        <v>9.1033050000000006</v>
      </c>
      <c r="E1134" s="51">
        <v>6.5511451200000002</v>
      </c>
    </row>
    <row r="1135" spans="2:5">
      <c r="B1135" s="75">
        <v>14871</v>
      </c>
      <c r="C1135" s="51">
        <v>0</v>
      </c>
      <c r="D1135" s="51">
        <v>0</v>
      </c>
      <c r="E1135" s="51">
        <v>0</v>
      </c>
    </row>
    <row r="1136" spans="2:5">
      <c r="B1136" s="76" t="s">
        <v>996</v>
      </c>
      <c r="C1136" s="51">
        <v>0</v>
      </c>
      <c r="D1136" s="51">
        <v>0</v>
      </c>
      <c r="E1136" s="51">
        <v>0</v>
      </c>
    </row>
    <row r="1137" spans="2:5">
      <c r="B1137" s="75">
        <v>14869</v>
      </c>
      <c r="C1137" s="51">
        <v>0</v>
      </c>
      <c r="D1137" s="51">
        <v>0</v>
      </c>
      <c r="E1137" s="51">
        <v>0</v>
      </c>
    </row>
    <row r="1138" spans="2:5">
      <c r="B1138" s="76" t="s">
        <v>997</v>
      </c>
      <c r="C1138" s="51">
        <v>0</v>
      </c>
      <c r="D1138" s="51">
        <v>0</v>
      </c>
      <c r="E1138" s="51">
        <v>0</v>
      </c>
    </row>
    <row r="1139" spans="2:5">
      <c r="B1139" s="75">
        <v>14870</v>
      </c>
      <c r="C1139" s="51">
        <v>0</v>
      </c>
      <c r="D1139" s="51">
        <v>0</v>
      </c>
      <c r="E1139" s="51">
        <v>0</v>
      </c>
    </row>
    <row r="1140" spans="2:5">
      <c r="B1140" s="76" t="s">
        <v>998</v>
      </c>
      <c r="C1140" s="51">
        <v>0</v>
      </c>
      <c r="D1140" s="51">
        <v>0</v>
      </c>
      <c r="E1140" s="51">
        <v>0</v>
      </c>
    </row>
    <row r="1141" spans="2:5">
      <c r="B1141" s="75">
        <v>14872</v>
      </c>
      <c r="C1141" s="51">
        <v>0</v>
      </c>
      <c r="D1141" s="51">
        <v>0</v>
      </c>
      <c r="E1141" s="51">
        <v>0</v>
      </c>
    </row>
    <row r="1142" spans="2:5">
      <c r="B1142" s="76" t="s">
        <v>999</v>
      </c>
      <c r="C1142" s="51">
        <v>0</v>
      </c>
      <c r="D1142" s="51">
        <v>0</v>
      </c>
      <c r="E1142" s="51">
        <v>0</v>
      </c>
    </row>
    <row r="1143" spans="2:5">
      <c r="B1143" s="75">
        <v>14868</v>
      </c>
      <c r="C1143" s="51">
        <v>0</v>
      </c>
      <c r="D1143" s="51">
        <v>0</v>
      </c>
      <c r="E1143" s="51">
        <v>0</v>
      </c>
    </row>
    <row r="1144" spans="2:5">
      <c r="B1144" s="76" t="s">
        <v>1000</v>
      </c>
      <c r="C1144" s="51">
        <v>0</v>
      </c>
      <c r="D1144" s="51">
        <v>0</v>
      </c>
      <c r="E1144" s="51">
        <v>0</v>
      </c>
    </row>
    <row r="1145" spans="2:5">
      <c r="B1145" s="74" t="s">
        <v>259</v>
      </c>
      <c r="C1145" s="116">
        <v>0</v>
      </c>
      <c r="D1145" s="116">
        <v>125</v>
      </c>
      <c r="E1145" s="116">
        <v>74.999994760000007</v>
      </c>
    </row>
    <row r="1146" spans="2:5">
      <c r="B1146" s="75">
        <v>13803</v>
      </c>
      <c r="C1146" s="51">
        <v>0</v>
      </c>
      <c r="D1146" s="51">
        <v>125</v>
      </c>
      <c r="E1146" s="51">
        <v>74.999994760000007</v>
      </c>
    </row>
    <row r="1147" spans="2:5">
      <c r="B1147" s="76" t="s">
        <v>645</v>
      </c>
      <c r="C1147" s="51">
        <v>0</v>
      </c>
      <c r="D1147" s="51">
        <v>125</v>
      </c>
      <c r="E1147" s="51">
        <v>74.999994760000007</v>
      </c>
    </row>
    <row r="1148" spans="2:5">
      <c r="B1148" s="74" t="s">
        <v>260</v>
      </c>
      <c r="C1148" s="116">
        <v>0</v>
      </c>
      <c r="D1148" s="116">
        <v>31.249327749999996</v>
      </c>
      <c r="E1148" s="116">
        <v>1.2103351499999999</v>
      </c>
    </row>
    <row r="1149" spans="2:5">
      <c r="B1149" s="75">
        <v>14291</v>
      </c>
      <c r="C1149" s="51">
        <v>0</v>
      </c>
      <c r="D1149" s="51">
        <v>8.9647240000000004</v>
      </c>
      <c r="E1149" s="51">
        <v>1.2103351499999999</v>
      </c>
    </row>
    <row r="1150" spans="2:5">
      <c r="B1150" s="76" t="s">
        <v>649</v>
      </c>
      <c r="C1150" s="51">
        <v>0</v>
      </c>
      <c r="D1150" s="51">
        <v>8.9647240000000004</v>
      </c>
      <c r="E1150" s="51">
        <v>1.2103351499999999</v>
      </c>
    </row>
    <row r="1151" spans="2:5">
      <c r="B1151" s="76" t="s">
        <v>258</v>
      </c>
      <c r="C1151" s="51">
        <v>0</v>
      </c>
      <c r="D1151" s="51">
        <v>22.284603749999999</v>
      </c>
      <c r="E1151" s="51">
        <v>0</v>
      </c>
    </row>
    <row r="1152" spans="2:5">
      <c r="B1152" s="67" t="s">
        <v>650</v>
      </c>
      <c r="C1152" s="51">
        <v>187.567971</v>
      </c>
      <c r="D1152" s="51">
        <v>371.29854661000002</v>
      </c>
      <c r="E1152" s="51">
        <v>324.89887149000003</v>
      </c>
    </row>
    <row r="1153" spans="2:5">
      <c r="B1153" s="74" t="s">
        <v>257</v>
      </c>
      <c r="C1153" s="116">
        <v>187.567971</v>
      </c>
      <c r="D1153" s="116">
        <v>366.98094161</v>
      </c>
      <c r="E1153" s="116">
        <v>324.89887149000003</v>
      </c>
    </row>
    <row r="1154" spans="2:5">
      <c r="B1154" s="75">
        <v>12559</v>
      </c>
      <c r="C1154" s="51">
        <v>44.016091000000003</v>
      </c>
      <c r="D1154" s="51">
        <v>44.837751609999998</v>
      </c>
      <c r="E1154" s="51">
        <v>14.76368383</v>
      </c>
    </row>
    <row r="1155" spans="2:5">
      <c r="B1155" s="76" t="s">
        <v>651</v>
      </c>
      <c r="C1155" s="51">
        <v>44.016091000000003</v>
      </c>
      <c r="D1155" s="51">
        <v>44.837751609999998</v>
      </c>
      <c r="E1155" s="51">
        <v>14.76368383</v>
      </c>
    </row>
    <row r="1156" spans="2:5">
      <c r="B1156" s="75">
        <v>12596</v>
      </c>
      <c r="C1156" s="51">
        <v>7.3094570000000001</v>
      </c>
      <c r="D1156" s="51">
        <v>0.153894</v>
      </c>
      <c r="E1156" s="51">
        <v>0</v>
      </c>
    </row>
    <row r="1157" spans="2:5">
      <c r="B1157" s="76" t="s">
        <v>652</v>
      </c>
      <c r="C1157" s="51">
        <v>7.3094570000000001</v>
      </c>
      <c r="D1157" s="51">
        <v>0.153894</v>
      </c>
      <c r="E1157" s="51">
        <v>0</v>
      </c>
    </row>
    <row r="1158" spans="2:5">
      <c r="B1158" s="75">
        <v>13073</v>
      </c>
      <c r="C1158" s="51">
        <v>6.376728</v>
      </c>
      <c r="D1158" s="51">
        <v>7.2312950000000003</v>
      </c>
      <c r="E1158" s="51">
        <v>0.85456686000000004</v>
      </c>
    </row>
    <row r="1159" spans="2:5">
      <c r="B1159" s="76" t="s">
        <v>653</v>
      </c>
      <c r="C1159" s="51">
        <v>6.376728</v>
      </c>
      <c r="D1159" s="51">
        <v>7.2312950000000003</v>
      </c>
      <c r="E1159" s="51">
        <v>0.85456686000000004</v>
      </c>
    </row>
    <row r="1160" spans="2:5">
      <c r="B1160" s="75">
        <v>13360</v>
      </c>
      <c r="C1160" s="51">
        <v>4.3472999999999998E-2</v>
      </c>
      <c r="D1160" s="51">
        <v>0</v>
      </c>
      <c r="E1160" s="51">
        <v>0</v>
      </c>
    </row>
    <row r="1161" spans="2:5">
      <c r="B1161" s="76" t="s">
        <v>654</v>
      </c>
      <c r="C1161" s="51">
        <v>4.3472999999999998E-2</v>
      </c>
      <c r="D1161" s="51">
        <v>0</v>
      </c>
      <c r="E1161" s="51">
        <v>0</v>
      </c>
    </row>
    <row r="1162" spans="2:5">
      <c r="B1162" s="75">
        <v>13418</v>
      </c>
      <c r="C1162" s="51">
        <v>0.12643099999999999</v>
      </c>
      <c r="D1162" s="51">
        <v>0.12643099999999999</v>
      </c>
      <c r="E1162" s="51">
        <v>0</v>
      </c>
    </row>
    <row r="1163" spans="2:5">
      <c r="B1163" s="76" t="s">
        <v>655</v>
      </c>
      <c r="C1163" s="51">
        <v>0.12643099999999999</v>
      </c>
      <c r="D1163" s="51">
        <v>0.12643099999999999</v>
      </c>
      <c r="E1163" s="51">
        <v>0</v>
      </c>
    </row>
    <row r="1164" spans="2:5">
      <c r="B1164" s="75">
        <v>13464</v>
      </c>
      <c r="C1164" s="51">
        <v>11.724240999999999</v>
      </c>
      <c r="D1164" s="51">
        <v>8.1677E-2</v>
      </c>
      <c r="E1164" s="51">
        <v>0</v>
      </c>
    </row>
    <row r="1165" spans="2:5">
      <c r="B1165" s="76" t="s">
        <v>656</v>
      </c>
      <c r="C1165" s="51">
        <v>11.724240999999999</v>
      </c>
      <c r="D1165" s="51">
        <v>8.1677E-2</v>
      </c>
      <c r="E1165" s="51">
        <v>0</v>
      </c>
    </row>
    <row r="1166" spans="2:5">
      <c r="B1166" s="75">
        <v>13590</v>
      </c>
      <c r="C1166" s="51">
        <v>7.9715499999999997</v>
      </c>
      <c r="D1166" s="51">
        <v>7.9715499999999997</v>
      </c>
      <c r="E1166" s="51">
        <v>6.1783813800000003</v>
      </c>
    </row>
    <row r="1167" spans="2:5">
      <c r="B1167" s="76" t="s">
        <v>657</v>
      </c>
      <c r="C1167" s="51">
        <v>7.9715499999999997</v>
      </c>
      <c r="D1167" s="51">
        <v>7.9715499999999997</v>
      </c>
      <c r="E1167" s="51">
        <v>6.1783813800000003</v>
      </c>
    </row>
    <row r="1168" spans="2:5">
      <c r="B1168" s="75">
        <v>13811</v>
      </c>
      <c r="C1168" s="51">
        <v>110</v>
      </c>
      <c r="D1168" s="51">
        <v>110</v>
      </c>
      <c r="E1168" s="51">
        <v>106.52389722999999</v>
      </c>
    </row>
    <row r="1169" spans="2:5">
      <c r="B1169" s="76" t="s">
        <v>658</v>
      </c>
      <c r="C1169" s="51">
        <v>110</v>
      </c>
      <c r="D1169" s="51">
        <v>110</v>
      </c>
      <c r="E1169" s="51">
        <v>106.52389722999999</v>
      </c>
    </row>
    <row r="1170" spans="2:5">
      <c r="B1170" s="75">
        <v>14720</v>
      </c>
      <c r="C1170" s="51">
        <v>0</v>
      </c>
      <c r="D1170" s="51">
        <v>196.57834299999999</v>
      </c>
      <c r="E1170" s="51">
        <v>196.57834219</v>
      </c>
    </row>
    <row r="1171" spans="2:5">
      <c r="B1171" s="76" t="s">
        <v>659</v>
      </c>
      <c r="C1171" s="51">
        <v>0</v>
      </c>
      <c r="D1171" s="51">
        <v>196.57834299999999</v>
      </c>
      <c r="E1171" s="51">
        <v>196.57834219</v>
      </c>
    </row>
    <row r="1172" spans="2:5">
      <c r="B1172" s="74" t="s">
        <v>260</v>
      </c>
      <c r="C1172" s="116">
        <v>0</v>
      </c>
      <c r="D1172" s="116">
        <v>4.3176050000000004</v>
      </c>
      <c r="E1172" s="116">
        <v>0</v>
      </c>
    </row>
    <row r="1173" spans="2:5">
      <c r="B1173" s="75">
        <v>13989</v>
      </c>
      <c r="C1173" s="51">
        <v>0</v>
      </c>
      <c r="D1173" s="51">
        <v>4.3176050000000004</v>
      </c>
      <c r="E1173" s="51">
        <v>0</v>
      </c>
    </row>
    <row r="1174" spans="2:5">
      <c r="B1174" s="76" t="s">
        <v>660</v>
      </c>
      <c r="C1174" s="51">
        <v>0</v>
      </c>
      <c r="D1174" s="51">
        <v>4.3176050000000004</v>
      </c>
      <c r="E1174" s="51">
        <v>0</v>
      </c>
    </row>
    <row r="1175" spans="2:5">
      <c r="B1175" s="67" t="s">
        <v>277</v>
      </c>
      <c r="C1175" s="51">
        <v>2054.7983949999998</v>
      </c>
      <c r="D1175" s="51">
        <v>4133.8392902799997</v>
      </c>
      <c r="E1175" s="51">
        <v>3673.0462272399996</v>
      </c>
    </row>
    <row r="1176" spans="2:5">
      <c r="B1176" s="74" t="s">
        <v>257</v>
      </c>
      <c r="C1176" s="116">
        <v>1120.402957</v>
      </c>
      <c r="D1176" s="116">
        <v>3025.3298454699998</v>
      </c>
      <c r="E1176" s="116">
        <v>2589.0381332500001</v>
      </c>
    </row>
    <row r="1177" spans="2:5">
      <c r="B1177" s="75">
        <v>12560</v>
      </c>
      <c r="C1177" s="51">
        <v>57.486593999999997</v>
      </c>
      <c r="D1177" s="51">
        <v>53.175280630000003</v>
      </c>
      <c r="E1177" s="51">
        <v>21.131964539999998</v>
      </c>
    </row>
    <row r="1178" spans="2:5">
      <c r="B1178" s="76" t="s">
        <v>661</v>
      </c>
      <c r="C1178" s="51">
        <v>57.486593999999997</v>
      </c>
      <c r="D1178" s="51">
        <v>53.175280630000003</v>
      </c>
      <c r="E1178" s="51">
        <v>21.131964539999998</v>
      </c>
    </row>
    <row r="1179" spans="2:5">
      <c r="B1179" s="75">
        <v>12594</v>
      </c>
      <c r="C1179" s="51">
        <v>9.4158229999999996</v>
      </c>
      <c r="D1179" s="51">
        <v>13.436448940000002</v>
      </c>
      <c r="E1179" s="51">
        <v>6.7154653700000004</v>
      </c>
    </row>
    <row r="1180" spans="2:5">
      <c r="B1180" s="76" t="s">
        <v>662</v>
      </c>
      <c r="C1180" s="51">
        <v>9.4158229999999996</v>
      </c>
      <c r="D1180" s="51">
        <v>13.436448940000002</v>
      </c>
      <c r="E1180" s="51">
        <v>6.7154653700000004</v>
      </c>
    </row>
    <row r="1181" spans="2:5">
      <c r="B1181" s="75">
        <v>12897</v>
      </c>
      <c r="C1181" s="51">
        <v>0</v>
      </c>
      <c r="D1181" s="51">
        <v>43.903169439999999</v>
      </c>
      <c r="E1181" s="51">
        <v>43.903169439999999</v>
      </c>
    </row>
    <row r="1182" spans="2:5">
      <c r="B1182" s="76" t="s">
        <v>663</v>
      </c>
      <c r="C1182" s="51">
        <v>0</v>
      </c>
      <c r="D1182" s="51">
        <v>43.903169439999999</v>
      </c>
      <c r="E1182" s="51">
        <v>43.903169439999999</v>
      </c>
    </row>
    <row r="1183" spans="2:5">
      <c r="B1183" s="75">
        <v>13070</v>
      </c>
      <c r="C1183" s="51">
        <v>32.619756000000002</v>
      </c>
      <c r="D1183" s="51">
        <v>54.107756000000002</v>
      </c>
      <c r="E1183" s="51">
        <v>14.56310891</v>
      </c>
    </row>
    <row r="1184" spans="2:5">
      <c r="B1184" s="76" t="s">
        <v>664</v>
      </c>
      <c r="C1184" s="51">
        <v>32.619756000000002</v>
      </c>
      <c r="D1184" s="51">
        <v>54.107756000000002</v>
      </c>
      <c r="E1184" s="51">
        <v>14.56310891</v>
      </c>
    </row>
    <row r="1185" spans="2:5">
      <c r="B1185" s="75">
        <v>13417</v>
      </c>
      <c r="C1185" s="51">
        <v>123.937743</v>
      </c>
      <c r="D1185" s="51">
        <v>131.04853527</v>
      </c>
      <c r="E1185" s="51">
        <v>96.710958979999987</v>
      </c>
    </row>
    <row r="1186" spans="2:5">
      <c r="B1186" s="76" t="s">
        <v>665</v>
      </c>
      <c r="C1186" s="51">
        <v>123.937743</v>
      </c>
      <c r="D1186" s="51">
        <v>131.04853527</v>
      </c>
      <c r="E1186" s="51">
        <v>96.710958979999987</v>
      </c>
    </row>
    <row r="1187" spans="2:5">
      <c r="B1187" s="75">
        <v>13425</v>
      </c>
      <c r="C1187" s="51">
        <v>48.704104999999998</v>
      </c>
      <c r="D1187" s="51">
        <v>47.904133000000002</v>
      </c>
      <c r="E1187" s="51">
        <v>6.4065862699999991</v>
      </c>
    </row>
    <row r="1188" spans="2:5">
      <c r="B1188" s="76" t="s">
        <v>666</v>
      </c>
      <c r="C1188" s="51">
        <v>48.704104999999998</v>
      </c>
      <c r="D1188" s="51">
        <v>47.904133000000002</v>
      </c>
      <c r="E1188" s="51">
        <v>6.4065862699999991</v>
      </c>
    </row>
    <row r="1189" spans="2:5">
      <c r="B1189" s="75">
        <v>13571</v>
      </c>
      <c r="C1189" s="51">
        <v>6.7301149999999996</v>
      </c>
      <c r="D1189" s="51">
        <v>30.35345701</v>
      </c>
      <c r="E1189" s="51">
        <v>14.01407594</v>
      </c>
    </row>
    <row r="1190" spans="2:5">
      <c r="B1190" s="76" t="s">
        <v>667</v>
      </c>
      <c r="C1190" s="51">
        <v>6.7301149999999996</v>
      </c>
      <c r="D1190" s="51">
        <v>30.35345701</v>
      </c>
      <c r="E1190" s="51">
        <v>14.01407594</v>
      </c>
    </row>
    <row r="1191" spans="2:5">
      <c r="B1191" s="75">
        <v>13594</v>
      </c>
      <c r="C1191" s="51">
        <v>193.58493100000001</v>
      </c>
      <c r="D1191" s="51">
        <v>182.59230690999999</v>
      </c>
      <c r="E1191" s="51">
        <v>69.175919129999997</v>
      </c>
    </row>
    <row r="1192" spans="2:5">
      <c r="B1192" s="76" t="s">
        <v>929</v>
      </c>
      <c r="C1192" s="51">
        <v>193.58493100000001</v>
      </c>
      <c r="D1192" s="51">
        <v>182.59230690999999</v>
      </c>
      <c r="E1192" s="51">
        <v>69.175919129999997</v>
      </c>
    </row>
    <row r="1193" spans="2:5">
      <c r="B1193" s="75">
        <v>13614</v>
      </c>
      <c r="C1193" s="51">
        <v>47.228037</v>
      </c>
      <c r="D1193" s="51">
        <v>19.02794862</v>
      </c>
      <c r="E1193" s="51">
        <v>5.97051262</v>
      </c>
    </row>
    <row r="1194" spans="2:5">
      <c r="B1194" s="76" t="s">
        <v>668</v>
      </c>
      <c r="C1194" s="51">
        <v>47.228037</v>
      </c>
      <c r="D1194" s="51">
        <v>19.02794862</v>
      </c>
      <c r="E1194" s="51">
        <v>5.97051262</v>
      </c>
    </row>
    <row r="1195" spans="2:5">
      <c r="B1195" s="75">
        <v>13802</v>
      </c>
      <c r="C1195" s="51">
        <v>130</v>
      </c>
      <c r="D1195" s="51">
        <v>235</v>
      </c>
      <c r="E1195" s="51">
        <v>225.15481101000003</v>
      </c>
    </row>
    <row r="1196" spans="2:5">
      <c r="B1196" s="76" t="s">
        <v>669</v>
      </c>
      <c r="C1196" s="51">
        <v>130</v>
      </c>
      <c r="D1196" s="51">
        <v>235</v>
      </c>
      <c r="E1196" s="51">
        <v>225.15481101000003</v>
      </c>
    </row>
    <row r="1197" spans="2:5">
      <c r="B1197" s="75">
        <v>14127</v>
      </c>
      <c r="C1197" s="51">
        <v>100</v>
      </c>
      <c r="D1197" s="51">
        <v>274.92772917000002</v>
      </c>
      <c r="E1197" s="51">
        <v>249.52024986000001</v>
      </c>
    </row>
    <row r="1198" spans="2:5">
      <c r="B1198" s="76" t="s">
        <v>670</v>
      </c>
      <c r="C1198" s="51">
        <v>100</v>
      </c>
      <c r="D1198" s="51">
        <v>274.92772917000002</v>
      </c>
      <c r="E1198" s="51">
        <v>249.52024986000001</v>
      </c>
    </row>
    <row r="1199" spans="2:5">
      <c r="B1199" s="75">
        <v>14250</v>
      </c>
      <c r="C1199" s="51">
        <v>0</v>
      </c>
      <c r="D1199" s="51">
        <v>2.1297999999999999</v>
      </c>
      <c r="E1199" s="51">
        <v>2.1184017499999999</v>
      </c>
    </row>
    <row r="1200" spans="2:5">
      <c r="B1200" s="76" t="s">
        <v>671</v>
      </c>
      <c r="C1200" s="51">
        <v>0</v>
      </c>
      <c r="D1200" s="51">
        <v>2.1297999999999999</v>
      </c>
      <c r="E1200" s="51">
        <v>2.1184017499999999</v>
      </c>
    </row>
    <row r="1201" spans="2:5">
      <c r="B1201" s="75">
        <v>14556</v>
      </c>
      <c r="C1201" s="51">
        <v>87.811858999999998</v>
      </c>
      <c r="D1201" s="51">
        <v>44.018582000000002</v>
      </c>
      <c r="E1201" s="51">
        <v>28.806030929999995</v>
      </c>
    </row>
    <row r="1202" spans="2:5">
      <c r="B1202" s="76" t="s">
        <v>672</v>
      </c>
      <c r="C1202" s="51">
        <v>87.811858999999998</v>
      </c>
      <c r="D1202" s="51">
        <v>44.018582000000002</v>
      </c>
      <c r="E1202" s="51">
        <v>28.806030929999995</v>
      </c>
    </row>
    <row r="1203" spans="2:5">
      <c r="B1203" s="75">
        <v>14588</v>
      </c>
      <c r="C1203" s="51">
        <v>0</v>
      </c>
      <c r="D1203" s="51">
        <v>618.79134728999998</v>
      </c>
      <c r="E1203" s="51">
        <v>618.79134728999998</v>
      </c>
    </row>
    <row r="1204" spans="2:5">
      <c r="B1204" s="76" t="s">
        <v>930</v>
      </c>
      <c r="C1204" s="51">
        <v>0</v>
      </c>
      <c r="D1204" s="51">
        <v>618.79134728999998</v>
      </c>
      <c r="E1204" s="51">
        <v>618.79134728999998</v>
      </c>
    </row>
    <row r="1205" spans="2:5">
      <c r="B1205" s="75">
        <v>14595</v>
      </c>
      <c r="C1205" s="51">
        <v>7.3086039999999999</v>
      </c>
      <c r="D1205" s="51">
        <v>6.0086040000000001</v>
      </c>
      <c r="E1205" s="51">
        <v>5.9061058700000002</v>
      </c>
    </row>
    <row r="1206" spans="2:5">
      <c r="B1206" s="76" t="s">
        <v>673</v>
      </c>
      <c r="C1206" s="51">
        <v>7.3086039999999999</v>
      </c>
      <c r="D1206" s="51">
        <v>6.0086040000000001</v>
      </c>
      <c r="E1206" s="51">
        <v>5.9061058700000002</v>
      </c>
    </row>
    <row r="1207" spans="2:5">
      <c r="B1207" s="75">
        <v>14602</v>
      </c>
      <c r="C1207" s="51">
        <v>196.477464</v>
      </c>
      <c r="D1207" s="51">
        <v>406.01444039999996</v>
      </c>
      <c r="E1207" s="51">
        <v>373.96174400000001</v>
      </c>
    </row>
    <row r="1208" spans="2:5">
      <c r="B1208" s="76" t="s">
        <v>674</v>
      </c>
      <c r="C1208" s="51">
        <v>196.477464</v>
      </c>
      <c r="D1208" s="51">
        <v>406.01444039999996</v>
      </c>
      <c r="E1208" s="51">
        <v>373.96174400000001</v>
      </c>
    </row>
    <row r="1209" spans="2:5">
      <c r="B1209" s="75">
        <v>14603</v>
      </c>
      <c r="C1209" s="51">
        <v>79.097926000000001</v>
      </c>
      <c r="D1209" s="51">
        <v>142.429</v>
      </c>
      <c r="E1209" s="51">
        <v>142.429</v>
      </c>
    </row>
    <row r="1210" spans="2:5">
      <c r="B1210" s="76" t="s">
        <v>675</v>
      </c>
      <c r="C1210" s="51">
        <v>79.097926000000001</v>
      </c>
      <c r="D1210" s="51">
        <v>142.429</v>
      </c>
      <c r="E1210" s="51">
        <v>142.429</v>
      </c>
    </row>
    <row r="1211" spans="2:5">
      <c r="B1211" s="75">
        <v>14690</v>
      </c>
      <c r="C1211" s="51">
        <v>0</v>
      </c>
      <c r="D1211" s="51">
        <v>4.3558880000000002</v>
      </c>
      <c r="E1211" s="51">
        <v>2.8664159500000004</v>
      </c>
    </row>
    <row r="1212" spans="2:5" ht="23.25" customHeight="1">
      <c r="B1212" s="76" t="s">
        <v>676</v>
      </c>
      <c r="C1212" s="51">
        <v>0</v>
      </c>
      <c r="D1212" s="51">
        <v>4.3558880000000002</v>
      </c>
      <c r="E1212" s="51">
        <v>2.8664159500000004</v>
      </c>
    </row>
    <row r="1213" spans="2:5">
      <c r="B1213" s="75">
        <v>14712</v>
      </c>
      <c r="C1213" s="51">
        <v>0</v>
      </c>
      <c r="D1213" s="51">
        <v>8.3447565199999989</v>
      </c>
      <c r="E1213" s="51">
        <v>3.1272995200000002</v>
      </c>
    </row>
    <row r="1214" spans="2:5">
      <c r="B1214" s="76" t="s">
        <v>677</v>
      </c>
      <c r="C1214" s="51">
        <v>0</v>
      </c>
      <c r="D1214" s="51">
        <v>8.3447565199999989</v>
      </c>
      <c r="E1214" s="51">
        <v>3.1272995200000002</v>
      </c>
    </row>
    <row r="1215" spans="2:5">
      <c r="B1215" s="75">
        <v>14745</v>
      </c>
      <c r="C1215" s="51">
        <v>0</v>
      </c>
      <c r="D1215" s="51">
        <v>450</v>
      </c>
      <c r="E1215" s="51">
        <v>450</v>
      </c>
    </row>
    <row r="1216" spans="2:5">
      <c r="B1216" s="76" t="s">
        <v>684</v>
      </c>
      <c r="C1216" s="51">
        <v>0</v>
      </c>
      <c r="D1216" s="51">
        <v>38</v>
      </c>
      <c r="E1216" s="51">
        <v>38</v>
      </c>
    </row>
    <row r="1217" spans="2:5">
      <c r="B1217" s="76" t="s">
        <v>685</v>
      </c>
      <c r="C1217" s="51">
        <v>0</v>
      </c>
      <c r="D1217" s="51">
        <v>44.757868000000002</v>
      </c>
      <c r="E1217" s="51">
        <v>44.757868000000002</v>
      </c>
    </row>
    <row r="1218" spans="2:5">
      <c r="B1218" s="76" t="s">
        <v>686</v>
      </c>
      <c r="C1218" s="51">
        <v>0</v>
      </c>
      <c r="D1218" s="51">
        <v>20</v>
      </c>
      <c r="E1218" s="51">
        <v>20</v>
      </c>
    </row>
    <row r="1219" spans="2:5">
      <c r="B1219" s="76" t="s">
        <v>687</v>
      </c>
      <c r="C1219" s="51">
        <v>0</v>
      </c>
      <c r="D1219" s="51">
        <v>80</v>
      </c>
      <c r="E1219" s="51">
        <v>80</v>
      </c>
    </row>
    <row r="1220" spans="2:5">
      <c r="B1220" s="76" t="s">
        <v>688</v>
      </c>
      <c r="C1220" s="51">
        <v>0</v>
      </c>
      <c r="D1220" s="51">
        <v>70</v>
      </c>
      <c r="E1220" s="51">
        <v>70</v>
      </c>
    </row>
    <row r="1221" spans="2:5">
      <c r="B1221" s="76" t="s">
        <v>689</v>
      </c>
      <c r="C1221" s="51">
        <v>0</v>
      </c>
      <c r="D1221" s="51">
        <v>36.223882000000003</v>
      </c>
      <c r="E1221" s="51">
        <v>36.223882000000003</v>
      </c>
    </row>
    <row r="1222" spans="2:5">
      <c r="B1222" s="76" t="s">
        <v>690</v>
      </c>
      <c r="C1222" s="51">
        <v>0</v>
      </c>
      <c r="D1222" s="51">
        <v>47.471730000000001</v>
      </c>
      <c r="E1222" s="51">
        <v>47.471730000000001</v>
      </c>
    </row>
    <row r="1223" spans="2:5">
      <c r="B1223" s="76" t="s">
        <v>691</v>
      </c>
      <c r="C1223" s="51">
        <v>0</v>
      </c>
      <c r="D1223" s="51">
        <v>45</v>
      </c>
      <c r="E1223" s="51">
        <v>45</v>
      </c>
    </row>
    <row r="1224" spans="2:5">
      <c r="B1224" s="76" t="s">
        <v>692</v>
      </c>
      <c r="C1224" s="51">
        <v>0</v>
      </c>
      <c r="D1224" s="51">
        <v>40</v>
      </c>
      <c r="E1224" s="51">
        <v>40</v>
      </c>
    </row>
    <row r="1225" spans="2:5">
      <c r="B1225" s="76" t="s">
        <v>693</v>
      </c>
      <c r="C1225" s="51">
        <v>0</v>
      </c>
      <c r="D1225" s="51">
        <v>28.546520000000001</v>
      </c>
      <c r="E1225" s="51">
        <v>28.546520000000001</v>
      </c>
    </row>
    <row r="1226" spans="2:5">
      <c r="B1226" s="75">
        <v>14812</v>
      </c>
      <c r="C1226" s="51">
        <v>0</v>
      </c>
      <c r="D1226" s="51">
        <v>2.4240756000000001</v>
      </c>
      <c r="E1226" s="51">
        <v>0</v>
      </c>
    </row>
    <row r="1227" spans="2:5">
      <c r="B1227" s="76" t="s">
        <v>678</v>
      </c>
      <c r="C1227" s="51">
        <v>0</v>
      </c>
      <c r="D1227" s="51">
        <v>2.4240756000000001</v>
      </c>
      <c r="E1227" s="51">
        <v>0</v>
      </c>
    </row>
    <row r="1228" spans="2:5">
      <c r="B1228" s="75">
        <v>14813</v>
      </c>
      <c r="C1228" s="51">
        <v>0</v>
      </c>
      <c r="D1228" s="51">
        <v>27.817513000000002</v>
      </c>
      <c r="E1228" s="51">
        <v>0</v>
      </c>
    </row>
    <row r="1229" spans="2:5">
      <c r="B1229" s="76" t="s">
        <v>679</v>
      </c>
      <c r="C1229" s="51">
        <v>0</v>
      </c>
      <c r="D1229" s="51">
        <v>27.817513000000002</v>
      </c>
      <c r="E1229" s="51">
        <v>0</v>
      </c>
    </row>
    <row r="1230" spans="2:5">
      <c r="B1230" s="75">
        <v>14814</v>
      </c>
      <c r="C1230" s="51">
        <v>0</v>
      </c>
      <c r="D1230" s="51">
        <v>6.2498328000000001</v>
      </c>
      <c r="E1230" s="51">
        <v>0</v>
      </c>
    </row>
    <row r="1231" spans="2:5">
      <c r="B1231" s="76" t="s">
        <v>680</v>
      </c>
      <c r="C1231" s="51">
        <v>0</v>
      </c>
      <c r="D1231" s="51">
        <v>6.2498328000000001</v>
      </c>
      <c r="E1231" s="51">
        <v>0</v>
      </c>
    </row>
    <row r="1232" spans="2:5">
      <c r="B1232" s="75">
        <v>14900</v>
      </c>
      <c r="C1232" s="51">
        <v>0</v>
      </c>
      <c r="D1232" s="51">
        <v>4.1758332000000005</v>
      </c>
      <c r="E1232" s="51">
        <v>0</v>
      </c>
    </row>
    <row r="1233" spans="2:5">
      <c r="B1233" s="76" t="s">
        <v>681</v>
      </c>
      <c r="C1233" s="51">
        <v>0</v>
      </c>
      <c r="D1233" s="51">
        <v>4.1758332000000005</v>
      </c>
      <c r="E1233" s="51">
        <v>0</v>
      </c>
    </row>
    <row r="1234" spans="2:5">
      <c r="B1234" s="75">
        <v>14904</v>
      </c>
      <c r="C1234" s="51">
        <v>0</v>
      </c>
      <c r="D1234" s="51">
        <v>3.7687374</v>
      </c>
      <c r="E1234" s="51">
        <v>0</v>
      </c>
    </row>
    <row r="1235" spans="2:5">
      <c r="B1235" s="76" t="s">
        <v>682</v>
      </c>
      <c r="C1235" s="51">
        <v>0</v>
      </c>
      <c r="D1235" s="51">
        <v>3.7687374</v>
      </c>
      <c r="E1235" s="51">
        <v>0</v>
      </c>
    </row>
    <row r="1236" spans="2:5">
      <c r="B1236" s="75">
        <v>14860</v>
      </c>
      <c r="C1236" s="51">
        <v>0</v>
      </c>
      <c r="D1236" s="51">
        <v>0</v>
      </c>
      <c r="E1236" s="51">
        <v>0</v>
      </c>
    </row>
    <row r="1237" spans="2:5">
      <c r="B1237" s="76" t="s">
        <v>1001</v>
      </c>
      <c r="C1237" s="51">
        <v>0</v>
      </c>
      <c r="D1237" s="51">
        <v>0</v>
      </c>
      <c r="E1237" s="51">
        <v>0</v>
      </c>
    </row>
    <row r="1238" spans="2:5">
      <c r="B1238" s="75">
        <v>14849</v>
      </c>
      <c r="C1238" s="51">
        <v>0</v>
      </c>
      <c r="D1238" s="51">
        <v>0</v>
      </c>
      <c r="E1238" s="51">
        <v>0</v>
      </c>
    </row>
    <row r="1239" spans="2:5">
      <c r="B1239" s="76" t="s">
        <v>1002</v>
      </c>
      <c r="C1239" s="51">
        <v>0</v>
      </c>
      <c r="D1239" s="51">
        <v>0</v>
      </c>
      <c r="E1239" s="51">
        <v>0</v>
      </c>
    </row>
    <row r="1240" spans="2:5">
      <c r="B1240" s="75">
        <v>14850</v>
      </c>
      <c r="C1240" s="51">
        <v>0</v>
      </c>
      <c r="D1240" s="51">
        <v>0</v>
      </c>
      <c r="E1240" s="51">
        <v>0</v>
      </c>
    </row>
    <row r="1241" spans="2:5">
      <c r="B1241" s="76" t="s">
        <v>1003</v>
      </c>
      <c r="C1241" s="51">
        <v>0</v>
      </c>
      <c r="D1241" s="51">
        <v>0</v>
      </c>
      <c r="E1241" s="51">
        <v>0</v>
      </c>
    </row>
    <row r="1242" spans="2:5">
      <c r="B1242" s="75">
        <v>14848</v>
      </c>
      <c r="C1242" s="51">
        <v>0</v>
      </c>
      <c r="D1242" s="51">
        <v>0</v>
      </c>
      <c r="E1242" s="51">
        <v>0</v>
      </c>
    </row>
    <row r="1243" spans="2:5">
      <c r="B1243" s="76" t="s">
        <v>1004</v>
      </c>
      <c r="C1243" s="51">
        <v>0</v>
      </c>
      <c r="D1243" s="51">
        <v>0</v>
      </c>
      <c r="E1243" s="51">
        <v>0</v>
      </c>
    </row>
    <row r="1244" spans="2:5">
      <c r="B1244" s="75">
        <v>14847</v>
      </c>
      <c r="C1244" s="51">
        <v>0</v>
      </c>
      <c r="D1244" s="51">
        <v>0</v>
      </c>
      <c r="E1244" s="51">
        <v>0</v>
      </c>
    </row>
    <row r="1245" spans="2:5">
      <c r="B1245" s="76" t="s">
        <v>1005</v>
      </c>
      <c r="C1245" s="51">
        <v>0</v>
      </c>
      <c r="D1245" s="51">
        <v>0</v>
      </c>
      <c r="E1245" s="51">
        <v>0</v>
      </c>
    </row>
    <row r="1246" spans="2:5">
      <c r="B1246" s="75">
        <v>14846</v>
      </c>
      <c r="C1246" s="51">
        <v>0</v>
      </c>
      <c r="D1246" s="51">
        <v>2.1827872842550278E-17</v>
      </c>
      <c r="E1246" s="51">
        <v>0</v>
      </c>
    </row>
    <row r="1247" spans="2:5">
      <c r="B1247" s="76" t="s">
        <v>1006</v>
      </c>
      <c r="C1247" s="51">
        <v>0</v>
      </c>
      <c r="D1247" s="51">
        <v>2.1827872842550278E-17</v>
      </c>
      <c r="E1247" s="51">
        <v>0</v>
      </c>
    </row>
    <row r="1248" spans="2:5">
      <c r="B1248" s="75">
        <v>13631</v>
      </c>
      <c r="C1248" s="51">
        <v>0</v>
      </c>
      <c r="D1248" s="51">
        <v>206.68463488999998</v>
      </c>
      <c r="E1248" s="51">
        <v>206.68463488999998</v>
      </c>
    </row>
    <row r="1249" spans="2:5">
      <c r="B1249" s="76" t="s">
        <v>1033</v>
      </c>
      <c r="C1249" s="51">
        <v>0</v>
      </c>
      <c r="D1249" s="51">
        <v>206.68463488999998</v>
      </c>
      <c r="E1249" s="51">
        <v>206.68463488999998</v>
      </c>
    </row>
    <row r="1250" spans="2:5">
      <c r="B1250" s="75">
        <v>15019</v>
      </c>
      <c r="C1250" s="51">
        <v>0</v>
      </c>
      <c r="D1250" s="51">
        <v>6.6400353799999996</v>
      </c>
      <c r="E1250" s="51">
        <v>1.0803309800000001</v>
      </c>
    </row>
    <row r="1251" spans="2:5">
      <c r="B1251" s="76" t="s">
        <v>1041</v>
      </c>
      <c r="C1251" s="51">
        <v>0</v>
      </c>
      <c r="D1251" s="51">
        <v>6.6400353799999996</v>
      </c>
      <c r="E1251" s="51">
        <v>1.0803309800000001</v>
      </c>
    </row>
    <row r="1252" spans="2:5">
      <c r="B1252" s="74" t="s">
        <v>259</v>
      </c>
      <c r="C1252" s="116">
        <v>0</v>
      </c>
      <c r="D1252" s="116">
        <v>70</v>
      </c>
      <c r="E1252" s="116">
        <v>69.880519180000007</v>
      </c>
    </row>
    <row r="1253" spans="2:5">
      <c r="B1253" s="75">
        <v>13802</v>
      </c>
      <c r="C1253" s="51">
        <v>0</v>
      </c>
      <c r="D1253" s="51">
        <v>70</v>
      </c>
      <c r="E1253" s="51">
        <v>69.880519180000007</v>
      </c>
    </row>
    <row r="1254" spans="2:5">
      <c r="B1254" s="76" t="s">
        <v>669</v>
      </c>
      <c r="C1254" s="51">
        <v>0</v>
      </c>
      <c r="D1254" s="51">
        <v>70</v>
      </c>
      <c r="E1254" s="51">
        <v>69.880519180000007</v>
      </c>
    </row>
    <row r="1255" spans="2:5">
      <c r="B1255" s="74" t="s">
        <v>260</v>
      </c>
      <c r="C1255" s="116">
        <v>934.39543800000001</v>
      </c>
      <c r="D1255" s="116">
        <v>1038.5094448099999</v>
      </c>
      <c r="E1255" s="116">
        <v>1014.1275748099999</v>
      </c>
    </row>
    <row r="1256" spans="2:5">
      <c r="B1256" s="75">
        <v>14294</v>
      </c>
      <c r="C1256" s="51">
        <v>0</v>
      </c>
      <c r="D1256" s="51">
        <v>24.381869999999999</v>
      </c>
      <c r="E1256" s="51">
        <v>0</v>
      </c>
    </row>
    <row r="1257" spans="2:5">
      <c r="B1257" s="76" t="s">
        <v>683</v>
      </c>
      <c r="C1257" s="51">
        <v>0</v>
      </c>
      <c r="D1257" s="51">
        <v>24.381869999999999</v>
      </c>
      <c r="E1257" s="51">
        <v>0</v>
      </c>
    </row>
    <row r="1258" spans="2:5">
      <c r="B1258" s="75">
        <v>14588</v>
      </c>
      <c r="C1258" s="51">
        <v>0</v>
      </c>
      <c r="D1258" s="51">
        <v>76.127574809999999</v>
      </c>
      <c r="E1258" s="51">
        <v>76.127574809999999</v>
      </c>
    </row>
    <row r="1259" spans="2:5">
      <c r="B1259" s="76" t="s">
        <v>930</v>
      </c>
      <c r="C1259" s="51">
        <v>0</v>
      </c>
      <c r="D1259" s="51">
        <v>76.127574809999999</v>
      </c>
      <c r="E1259" s="51">
        <v>76.127574809999999</v>
      </c>
    </row>
    <row r="1260" spans="2:5">
      <c r="B1260" s="75">
        <v>14745</v>
      </c>
      <c r="C1260" s="51">
        <v>0</v>
      </c>
      <c r="D1260" s="51">
        <v>938</v>
      </c>
      <c r="E1260" s="51">
        <v>938</v>
      </c>
    </row>
    <row r="1261" spans="2:5">
      <c r="B1261" s="76" t="s">
        <v>684</v>
      </c>
      <c r="C1261" s="51">
        <v>0</v>
      </c>
      <c r="D1261" s="51">
        <v>78</v>
      </c>
      <c r="E1261" s="51">
        <v>78</v>
      </c>
    </row>
    <row r="1262" spans="2:5">
      <c r="B1262" s="76" t="s">
        <v>685</v>
      </c>
      <c r="C1262" s="51">
        <v>0</v>
      </c>
      <c r="D1262" s="51">
        <v>83.461578000000003</v>
      </c>
      <c r="E1262" s="51">
        <v>83.461578000000003</v>
      </c>
    </row>
    <row r="1263" spans="2:5">
      <c r="B1263" s="76" t="s">
        <v>686</v>
      </c>
      <c r="C1263" s="51">
        <v>0</v>
      </c>
      <c r="D1263" s="51">
        <v>55.807633000000003</v>
      </c>
      <c r="E1263" s="51">
        <v>55.807633000000003</v>
      </c>
    </row>
    <row r="1264" spans="2:5">
      <c r="B1264" s="76" t="s">
        <v>687</v>
      </c>
      <c r="C1264" s="51">
        <v>0</v>
      </c>
      <c r="D1264" s="51">
        <v>155</v>
      </c>
      <c r="E1264" s="51">
        <v>155</v>
      </c>
    </row>
    <row r="1265" spans="2:5">
      <c r="B1265" s="76" t="s">
        <v>688</v>
      </c>
      <c r="C1265" s="51">
        <v>0</v>
      </c>
      <c r="D1265" s="51">
        <v>160</v>
      </c>
      <c r="E1265" s="51">
        <v>160</v>
      </c>
    </row>
    <row r="1266" spans="2:5">
      <c r="B1266" s="76" t="s">
        <v>689</v>
      </c>
      <c r="C1266" s="51">
        <v>0</v>
      </c>
      <c r="D1266" s="51">
        <v>40</v>
      </c>
      <c r="E1266" s="51">
        <v>40</v>
      </c>
    </row>
    <row r="1267" spans="2:5">
      <c r="B1267" s="76" t="s">
        <v>690</v>
      </c>
      <c r="C1267" s="51">
        <v>0</v>
      </c>
      <c r="D1267" s="51">
        <v>80</v>
      </c>
      <c r="E1267" s="51">
        <v>80</v>
      </c>
    </row>
    <row r="1268" spans="2:5">
      <c r="B1268" s="76" t="s">
        <v>691</v>
      </c>
      <c r="C1268" s="51">
        <v>0</v>
      </c>
      <c r="D1268" s="51">
        <v>150</v>
      </c>
      <c r="E1268" s="51">
        <v>150</v>
      </c>
    </row>
    <row r="1269" spans="2:5">
      <c r="B1269" s="76" t="s">
        <v>692</v>
      </c>
      <c r="C1269" s="51">
        <v>0</v>
      </c>
      <c r="D1269" s="51">
        <v>80</v>
      </c>
      <c r="E1269" s="51">
        <v>80</v>
      </c>
    </row>
    <row r="1270" spans="2:5">
      <c r="B1270" s="76" t="s">
        <v>693</v>
      </c>
      <c r="C1270" s="51">
        <v>0</v>
      </c>
      <c r="D1270" s="51">
        <v>55.730789000000001</v>
      </c>
      <c r="E1270" s="51">
        <v>55.730789000000001</v>
      </c>
    </row>
    <row r="1271" spans="2:5">
      <c r="B1271" s="76" t="s">
        <v>258</v>
      </c>
      <c r="C1271" s="51">
        <v>934.39543800000001</v>
      </c>
      <c r="D1271" s="51">
        <v>0</v>
      </c>
      <c r="E1271" s="51">
        <v>0</v>
      </c>
    </row>
    <row r="1272" spans="2:5">
      <c r="B1272" s="67" t="s">
        <v>694</v>
      </c>
      <c r="C1272" s="51">
        <v>362.78637300000003</v>
      </c>
      <c r="D1272" s="51">
        <v>355.36238874999998</v>
      </c>
      <c r="E1272" s="51">
        <v>289.27436949999998</v>
      </c>
    </row>
    <row r="1273" spans="2:5">
      <c r="B1273" s="74" t="s">
        <v>257</v>
      </c>
      <c r="C1273" s="116">
        <v>362.78637300000003</v>
      </c>
      <c r="D1273" s="116">
        <v>355.36238874999998</v>
      </c>
      <c r="E1273" s="116">
        <v>289.27436949999998</v>
      </c>
    </row>
    <row r="1274" spans="2:5">
      <c r="B1274" s="75">
        <v>13075</v>
      </c>
      <c r="C1274" s="51">
        <v>7.0139999999999994E-2</v>
      </c>
      <c r="D1274" s="51">
        <v>4.95214</v>
      </c>
      <c r="E1274" s="51">
        <v>3.9379840399999999</v>
      </c>
    </row>
    <row r="1275" spans="2:5">
      <c r="B1275" s="76" t="s">
        <v>695</v>
      </c>
      <c r="C1275" s="51">
        <v>7.0139999999999994E-2</v>
      </c>
      <c r="D1275" s="51">
        <v>4.95214</v>
      </c>
      <c r="E1275" s="51">
        <v>3.9379840399999999</v>
      </c>
    </row>
    <row r="1276" spans="2:5">
      <c r="B1276" s="75">
        <v>13362</v>
      </c>
      <c r="C1276" s="51">
        <v>4.3472999999999998E-2</v>
      </c>
      <c r="D1276" s="51">
        <v>0</v>
      </c>
      <c r="E1276" s="51">
        <v>0</v>
      </c>
    </row>
    <row r="1277" spans="2:5">
      <c r="B1277" s="76" t="s">
        <v>696</v>
      </c>
      <c r="C1277" s="51">
        <v>4.3472999999999998E-2</v>
      </c>
      <c r="D1277" s="51">
        <v>0</v>
      </c>
      <c r="E1277" s="51">
        <v>0</v>
      </c>
    </row>
    <row r="1278" spans="2:5">
      <c r="B1278" s="75">
        <v>13419</v>
      </c>
      <c r="C1278" s="51">
        <v>16.658826999999999</v>
      </c>
      <c r="D1278" s="51">
        <v>33.658827000000002</v>
      </c>
      <c r="E1278" s="51">
        <v>5.6976872800000002</v>
      </c>
    </row>
    <row r="1279" spans="2:5">
      <c r="B1279" s="76" t="s">
        <v>697</v>
      </c>
      <c r="C1279" s="51">
        <v>16.658826999999999</v>
      </c>
      <c r="D1279" s="51">
        <v>33.658827000000002</v>
      </c>
      <c r="E1279" s="51">
        <v>5.6976872800000002</v>
      </c>
    </row>
    <row r="1280" spans="2:5">
      <c r="B1280" s="75">
        <v>13457</v>
      </c>
      <c r="C1280" s="51">
        <v>3.843791</v>
      </c>
      <c r="D1280" s="51">
        <v>19.667378750000001</v>
      </c>
      <c r="E1280" s="51">
        <v>3.4219018700000001</v>
      </c>
    </row>
    <row r="1281" spans="2:5">
      <c r="B1281" s="76" t="s">
        <v>698</v>
      </c>
      <c r="C1281" s="51">
        <v>3.843791</v>
      </c>
      <c r="D1281" s="51">
        <v>19.667378750000001</v>
      </c>
      <c r="E1281" s="51">
        <v>3.4219018700000001</v>
      </c>
    </row>
    <row r="1282" spans="2:5">
      <c r="B1282" s="75">
        <v>13592</v>
      </c>
      <c r="C1282" s="51">
        <v>1.400911</v>
      </c>
      <c r="D1282" s="51">
        <v>4.9170999999999999E-2</v>
      </c>
      <c r="E1282" s="51">
        <v>0</v>
      </c>
    </row>
    <row r="1283" spans="2:5">
      <c r="B1283" s="76" t="s">
        <v>699</v>
      </c>
      <c r="C1283" s="51">
        <v>1.400911</v>
      </c>
      <c r="D1283" s="51">
        <v>4.9170999999999999E-2</v>
      </c>
      <c r="E1283" s="51">
        <v>0</v>
      </c>
    </row>
    <row r="1284" spans="2:5">
      <c r="B1284" s="75">
        <v>13798</v>
      </c>
      <c r="C1284" s="51">
        <v>110</v>
      </c>
      <c r="D1284" s="51">
        <v>110</v>
      </c>
      <c r="E1284" s="51">
        <v>106.7</v>
      </c>
    </row>
    <row r="1285" spans="2:5">
      <c r="B1285" s="76" t="s">
        <v>700</v>
      </c>
      <c r="C1285" s="51">
        <v>110</v>
      </c>
      <c r="D1285" s="51">
        <v>110</v>
      </c>
      <c r="E1285" s="51">
        <v>106.7</v>
      </c>
    </row>
    <row r="1286" spans="2:5">
      <c r="B1286" s="75">
        <v>13894</v>
      </c>
      <c r="C1286" s="51">
        <v>0</v>
      </c>
      <c r="D1286" s="51">
        <v>18.609306</v>
      </c>
      <c r="E1286" s="51">
        <v>11.76318689</v>
      </c>
    </row>
    <row r="1287" spans="2:5">
      <c r="B1287" s="76" t="s">
        <v>701</v>
      </c>
      <c r="C1287" s="51">
        <v>0</v>
      </c>
      <c r="D1287" s="51">
        <v>18.609306</v>
      </c>
      <c r="E1287" s="51">
        <v>11.76318689</v>
      </c>
    </row>
    <row r="1288" spans="2:5">
      <c r="B1288" s="75">
        <v>14247</v>
      </c>
      <c r="C1288" s="51">
        <v>0</v>
      </c>
      <c r="D1288" s="51">
        <v>20</v>
      </c>
      <c r="E1288" s="51">
        <v>19.686872989999998</v>
      </c>
    </row>
    <row r="1289" spans="2:5">
      <c r="B1289" s="76" t="s">
        <v>702</v>
      </c>
      <c r="C1289" s="51">
        <v>0</v>
      </c>
      <c r="D1289" s="51">
        <v>20</v>
      </c>
      <c r="E1289" s="51">
        <v>19.686872989999998</v>
      </c>
    </row>
    <row r="1290" spans="2:5">
      <c r="B1290" s="75">
        <v>14254</v>
      </c>
      <c r="C1290" s="51">
        <v>0</v>
      </c>
      <c r="D1290" s="51">
        <v>1.2</v>
      </c>
      <c r="E1290" s="51">
        <v>1.16940453</v>
      </c>
    </row>
    <row r="1291" spans="2:5">
      <c r="B1291" s="76" t="s">
        <v>703</v>
      </c>
      <c r="C1291" s="51">
        <v>0</v>
      </c>
      <c r="D1291" s="51">
        <v>1.2</v>
      </c>
      <c r="E1291" s="51">
        <v>1.16940453</v>
      </c>
    </row>
    <row r="1292" spans="2:5">
      <c r="B1292" s="75">
        <v>14637</v>
      </c>
      <c r="C1292" s="51">
        <v>230.76923099999999</v>
      </c>
      <c r="D1292" s="51">
        <v>147.22556599999999</v>
      </c>
      <c r="E1292" s="51">
        <v>136.89733190000001</v>
      </c>
    </row>
    <row r="1293" spans="2:5">
      <c r="B1293" s="76" t="s">
        <v>704</v>
      </c>
      <c r="C1293" s="51">
        <v>230.76923099999999</v>
      </c>
      <c r="D1293" s="51">
        <v>147.22556599999999</v>
      </c>
      <c r="E1293" s="51">
        <v>136.89733190000001</v>
      </c>
    </row>
    <row r="1294" spans="2:5">
      <c r="B1294" s="67" t="s">
        <v>278</v>
      </c>
      <c r="C1294" s="51">
        <v>494.69709499999999</v>
      </c>
      <c r="D1294" s="51">
        <v>414.56571045999993</v>
      </c>
      <c r="E1294" s="51">
        <v>307.90663511000002</v>
      </c>
    </row>
    <row r="1295" spans="2:5">
      <c r="B1295" s="74" t="s">
        <v>257</v>
      </c>
      <c r="C1295" s="116">
        <v>494.69709499999999</v>
      </c>
      <c r="D1295" s="116">
        <v>414.56571045999993</v>
      </c>
      <c r="E1295" s="116">
        <v>307.90663511000002</v>
      </c>
    </row>
    <row r="1296" spans="2:5">
      <c r="B1296" s="75">
        <v>12563</v>
      </c>
      <c r="C1296" s="51">
        <v>12.331621</v>
      </c>
      <c r="D1296" s="51">
        <v>9.4734169999999995</v>
      </c>
      <c r="E1296" s="51">
        <v>4.7101888199999999</v>
      </c>
    </row>
    <row r="1297" spans="2:5">
      <c r="B1297" s="76" t="s">
        <v>705</v>
      </c>
      <c r="C1297" s="51">
        <v>12.331621</v>
      </c>
      <c r="D1297" s="51">
        <v>9.4734169999999995</v>
      </c>
      <c r="E1297" s="51">
        <v>4.7101888199999999</v>
      </c>
    </row>
    <row r="1298" spans="2:5">
      <c r="B1298" s="75">
        <v>12592</v>
      </c>
      <c r="C1298" s="51">
        <v>1.2984329999999999</v>
      </c>
      <c r="D1298" s="51">
        <v>4.3472999999999998E-2</v>
      </c>
      <c r="E1298" s="51">
        <v>0</v>
      </c>
    </row>
    <row r="1299" spans="2:5">
      <c r="B1299" s="76" t="s">
        <v>706</v>
      </c>
      <c r="C1299" s="51">
        <v>1.2984329999999999</v>
      </c>
      <c r="D1299" s="51">
        <v>4.3472999999999998E-2</v>
      </c>
      <c r="E1299" s="51">
        <v>0</v>
      </c>
    </row>
    <row r="1300" spans="2:5">
      <c r="B1300" s="75">
        <v>13071</v>
      </c>
      <c r="C1300" s="51">
        <v>2.1614870000000002</v>
      </c>
      <c r="D1300" s="51">
        <v>11.967355169999998</v>
      </c>
      <c r="E1300" s="51">
        <v>4.4660411999999994</v>
      </c>
    </row>
    <row r="1301" spans="2:5">
      <c r="B1301" s="76" t="s">
        <v>707</v>
      </c>
      <c r="C1301" s="51">
        <v>2.1614870000000002</v>
      </c>
      <c r="D1301" s="51">
        <v>11.967355169999998</v>
      </c>
      <c r="E1301" s="51">
        <v>4.4660411999999994</v>
      </c>
    </row>
    <row r="1302" spans="2:5">
      <c r="B1302" s="75">
        <v>13364</v>
      </c>
      <c r="C1302" s="51">
        <v>5.3703859999999999</v>
      </c>
      <c r="D1302" s="51">
        <v>0</v>
      </c>
      <c r="E1302" s="51">
        <v>0</v>
      </c>
    </row>
    <row r="1303" spans="2:5">
      <c r="B1303" s="76" t="s">
        <v>708</v>
      </c>
      <c r="C1303" s="51">
        <v>5.3703859999999999</v>
      </c>
      <c r="D1303" s="51">
        <v>0</v>
      </c>
      <c r="E1303" s="51">
        <v>0</v>
      </c>
    </row>
    <row r="1304" spans="2:5">
      <c r="B1304" s="75">
        <v>13421</v>
      </c>
      <c r="C1304" s="51">
        <v>35.607042</v>
      </c>
      <c r="D1304" s="51">
        <v>41.770618089999999</v>
      </c>
      <c r="E1304" s="51">
        <v>24.423317000000001</v>
      </c>
    </row>
    <row r="1305" spans="2:5">
      <c r="B1305" s="76" t="s">
        <v>709</v>
      </c>
      <c r="C1305" s="51">
        <v>35.607042</v>
      </c>
      <c r="D1305" s="51">
        <v>41.770618089999999</v>
      </c>
      <c r="E1305" s="51">
        <v>24.423317000000001</v>
      </c>
    </row>
    <row r="1306" spans="2:5">
      <c r="B1306" s="75">
        <v>13447</v>
      </c>
      <c r="C1306" s="51">
        <v>16.427142</v>
      </c>
      <c r="D1306" s="51">
        <v>20.787089999999999</v>
      </c>
      <c r="E1306" s="51">
        <v>13.944281960000001</v>
      </c>
    </row>
    <row r="1307" spans="2:5">
      <c r="B1307" s="76" t="s">
        <v>710</v>
      </c>
      <c r="C1307" s="51">
        <v>16.427142</v>
      </c>
      <c r="D1307" s="51">
        <v>20.787089999999999</v>
      </c>
      <c r="E1307" s="51">
        <v>13.944281960000001</v>
      </c>
    </row>
    <row r="1308" spans="2:5">
      <c r="B1308" s="75">
        <v>13537</v>
      </c>
      <c r="C1308" s="51">
        <v>282.115004</v>
      </c>
      <c r="D1308" s="51">
        <v>156.80070961999999</v>
      </c>
      <c r="E1308" s="51">
        <v>105.80168451</v>
      </c>
    </row>
    <row r="1309" spans="2:5">
      <c r="B1309" s="76" t="s">
        <v>711</v>
      </c>
      <c r="C1309" s="51">
        <v>282.115004</v>
      </c>
      <c r="D1309" s="51">
        <v>156.80070961999999</v>
      </c>
      <c r="E1309" s="51">
        <v>105.80168451</v>
      </c>
    </row>
    <row r="1310" spans="2:5">
      <c r="B1310" s="75">
        <v>13581</v>
      </c>
      <c r="C1310" s="51">
        <v>4.9170999999999999E-2</v>
      </c>
      <c r="D1310" s="51">
        <v>4.9170999999999999E-2</v>
      </c>
      <c r="E1310" s="51">
        <v>0</v>
      </c>
    </row>
    <row r="1311" spans="2:5">
      <c r="B1311" s="76" t="s">
        <v>931</v>
      </c>
      <c r="C1311" s="51">
        <v>4.9170999999999999E-2</v>
      </c>
      <c r="D1311" s="51">
        <v>4.9170999999999999E-2</v>
      </c>
      <c r="E1311" s="51">
        <v>0</v>
      </c>
    </row>
    <row r="1312" spans="2:5">
      <c r="B1312" s="75">
        <v>13602</v>
      </c>
      <c r="C1312" s="51">
        <v>9.3368090000000006</v>
      </c>
      <c r="D1312" s="51">
        <v>43.673876579999998</v>
      </c>
      <c r="E1312" s="51">
        <v>28.461121930000004</v>
      </c>
    </row>
    <row r="1313" spans="2:5">
      <c r="B1313" s="76" t="s">
        <v>712</v>
      </c>
      <c r="C1313" s="51">
        <v>9.3368090000000006</v>
      </c>
      <c r="D1313" s="51">
        <v>43.673876579999998</v>
      </c>
      <c r="E1313" s="51">
        <v>28.461121930000004</v>
      </c>
    </row>
    <row r="1314" spans="2:5">
      <c r="B1314" s="75">
        <v>13804</v>
      </c>
      <c r="C1314" s="51">
        <v>130</v>
      </c>
      <c r="D1314" s="51">
        <v>130</v>
      </c>
      <c r="E1314" s="51">
        <v>126.09999969</v>
      </c>
    </row>
    <row r="1315" spans="2:5">
      <c r="B1315" s="76" t="s">
        <v>713</v>
      </c>
      <c r="C1315" s="51">
        <v>130</v>
      </c>
      <c r="D1315" s="51">
        <v>130</v>
      </c>
      <c r="E1315" s="51">
        <v>126.09999969</v>
      </c>
    </row>
    <row r="1316" spans="2:5">
      <c r="B1316" s="67" t="s">
        <v>714</v>
      </c>
      <c r="C1316" s="51">
        <v>211.06730200000001</v>
      </c>
      <c r="D1316" s="51">
        <v>307.59542256999993</v>
      </c>
      <c r="E1316" s="51">
        <v>195.71376294000001</v>
      </c>
    </row>
    <row r="1317" spans="2:5">
      <c r="B1317" s="74" t="s">
        <v>257</v>
      </c>
      <c r="C1317" s="116">
        <v>211.06730200000001</v>
      </c>
      <c r="D1317" s="116">
        <v>207.59542256999995</v>
      </c>
      <c r="E1317" s="116">
        <v>145.71377315999999</v>
      </c>
    </row>
    <row r="1318" spans="2:5">
      <c r="B1318" s="75">
        <v>12539</v>
      </c>
      <c r="C1318" s="51">
        <v>0.47504800000000003</v>
      </c>
      <c r="D1318" s="51">
        <v>1.85794477</v>
      </c>
      <c r="E1318" s="51">
        <v>1.3828967700000001</v>
      </c>
    </row>
    <row r="1319" spans="2:5">
      <c r="B1319" s="76" t="s">
        <v>715</v>
      </c>
      <c r="C1319" s="51">
        <v>0.47504800000000003</v>
      </c>
      <c r="D1319" s="51">
        <v>1.85794477</v>
      </c>
      <c r="E1319" s="51">
        <v>1.3828967700000001</v>
      </c>
    </row>
    <row r="1320" spans="2:5">
      <c r="B1320" s="75">
        <v>12581</v>
      </c>
      <c r="C1320" s="51">
        <v>6.5354039999999998</v>
      </c>
      <c r="D1320" s="51">
        <v>8.231026</v>
      </c>
      <c r="E1320" s="51">
        <v>2.3715173900000002</v>
      </c>
    </row>
    <row r="1321" spans="2:5">
      <c r="B1321" s="76" t="s">
        <v>716</v>
      </c>
      <c r="C1321" s="51">
        <v>6.5354039999999998</v>
      </c>
      <c r="D1321" s="51">
        <v>8.231026</v>
      </c>
      <c r="E1321" s="51">
        <v>2.3715173900000002</v>
      </c>
    </row>
    <row r="1322" spans="2:5">
      <c r="B1322" s="75">
        <v>13063</v>
      </c>
      <c r="C1322" s="51">
        <v>7.0139999999999994E-2</v>
      </c>
      <c r="D1322" s="51">
        <v>7.0139999999999994E-2</v>
      </c>
      <c r="E1322" s="51">
        <v>0</v>
      </c>
    </row>
    <row r="1323" spans="2:5">
      <c r="B1323" s="76" t="s">
        <v>717</v>
      </c>
      <c r="C1323" s="51">
        <v>7.0139999999999994E-2</v>
      </c>
      <c r="D1323" s="51">
        <v>7.0139999999999994E-2</v>
      </c>
      <c r="E1323" s="51">
        <v>0</v>
      </c>
    </row>
    <row r="1324" spans="2:5">
      <c r="B1324" s="75">
        <v>13407</v>
      </c>
      <c r="C1324" s="51">
        <v>22.762699999999999</v>
      </c>
      <c r="D1324" s="51">
        <v>3.942218</v>
      </c>
      <c r="E1324" s="51">
        <v>1.8439824599999999</v>
      </c>
    </row>
    <row r="1325" spans="2:5">
      <c r="B1325" s="76" t="s">
        <v>718</v>
      </c>
      <c r="C1325" s="51">
        <v>22.762699999999999</v>
      </c>
      <c r="D1325" s="51">
        <v>3.942218</v>
      </c>
      <c r="E1325" s="51">
        <v>1.8439824599999999</v>
      </c>
    </row>
    <row r="1326" spans="2:5">
      <c r="B1326" s="75">
        <v>13463</v>
      </c>
      <c r="C1326" s="51">
        <v>6.8184250000000004</v>
      </c>
      <c r="D1326" s="51">
        <v>15.478521890000001</v>
      </c>
      <c r="E1326" s="51">
        <v>0</v>
      </c>
    </row>
    <row r="1327" spans="2:5">
      <c r="B1327" s="76" t="s">
        <v>719</v>
      </c>
      <c r="C1327" s="51">
        <v>6.8184250000000004</v>
      </c>
      <c r="D1327" s="51">
        <v>15.478521890000001</v>
      </c>
      <c r="E1327" s="51">
        <v>0</v>
      </c>
    </row>
    <row r="1328" spans="2:5">
      <c r="B1328" s="75">
        <v>13540</v>
      </c>
      <c r="C1328" s="51">
        <v>65.802578999999994</v>
      </c>
      <c r="D1328" s="51">
        <v>53.09759407</v>
      </c>
      <c r="E1328" s="51">
        <v>33.361886690000006</v>
      </c>
    </row>
    <row r="1329" spans="2:5">
      <c r="B1329" s="76" t="s">
        <v>896</v>
      </c>
      <c r="C1329" s="51">
        <v>65.802578999999994</v>
      </c>
      <c r="D1329" s="51">
        <v>53.09759407</v>
      </c>
      <c r="E1329" s="51">
        <v>33.361886690000006</v>
      </c>
    </row>
    <row r="1330" spans="2:5">
      <c r="B1330" s="75">
        <v>13566</v>
      </c>
      <c r="C1330" s="51">
        <v>2.5137930000000002</v>
      </c>
      <c r="D1330" s="51">
        <v>9.6557306199999999</v>
      </c>
      <c r="E1330" s="51">
        <v>6.7535399099999998</v>
      </c>
    </row>
    <row r="1331" spans="2:5">
      <c r="B1331" s="76" t="s">
        <v>932</v>
      </c>
      <c r="C1331" s="51">
        <v>2.5137930000000002</v>
      </c>
      <c r="D1331" s="51">
        <v>9.6557306199999999</v>
      </c>
      <c r="E1331" s="51">
        <v>6.7535399099999998</v>
      </c>
    </row>
    <row r="1332" spans="2:5">
      <c r="B1332" s="75">
        <v>13617</v>
      </c>
      <c r="C1332" s="51">
        <v>6.089213</v>
      </c>
      <c r="D1332" s="51">
        <v>4.9820000000298021E-5</v>
      </c>
      <c r="E1332" s="51">
        <v>0</v>
      </c>
    </row>
    <row r="1333" spans="2:5">
      <c r="B1333" s="76" t="s">
        <v>720</v>
      </c>
      <c r="C1333" s="51">
        <v>6.089213</v>
      </c>
      <c r="D1333" s="51">
        <v>4.9820000000298021E-5</v>
      </c>
      <c r="E1333" s="51">
        <v>0</v>
      </c>
    </row>
    <row r="1334" spans="2:5">
      <c r="B1334" s="75">
        <v>13819</v>
      </c>
      <c r="C1334" s="51">
        <v>100</v>
      </c>
      <c r="D1334" s="51">
        <v>100</v>
      </c>
      <c r="E1334" s="51">
        <v>99.999949939999993</v>
      </c>
    </row>
    <row r="1335" spans="2:5">
      <c r="B1335" s="76" t="s">
        <v>721</v>
      </c>
      <c r="C1335" s="51">
        <v>100</v>
      </c>
      <c r="D1335" s="51">
        <v>100</v>
      </c>
      <c r="E1335" s="51">
        <v>99.999949939999993</v>
      </c>
    </row>
    <row r="1336" spans="2:5">
      <c r="B1336" s="75">
        <v>14678</v>
      </c>
      <c r="C1336" s="51">
        <v>0</v>
      </c>
      <c r="D1336" s="51">
        <v>2.6059923999999999</v>
      </c>
      <c r="E1336" s="51">
        <v>0</v>
      </c>
    </row>
    <row r="1337" spans="2:5">
      <c r="B1337" s="76" t="s">
        <v>722</v>
      </c>
      <c r="C1337" s="51">
        <v>0</v>
      </c>
      <c r="D1337" s="51">
        <v>2.6059923999999999</v>
      </c>
      <c r="E1337" s="51">
        <v>0</v>
      </c>
    </row>
    <row r="1338" spans="2:5">
      <c r="B1338" s="75">
        <v>14679</v>
      </c>
      <c r="C1338" s="51">
        <v>0</v>
      </c>
      <c r="D1338" s="51">
        <v>2.6059923999999999</v>
      </c>
      <c r="E1338" s="51">
        <v>0</v>
      </c>
    </row>
    <row r="1339" spans="2:5">
      <c r="B1339" s="76" t="s">
        <v>723</v>
      </c>
      <c r="C1339" s="51">
        <v>0</v>
      </c>
      <c r="D1339" s="51">
        <v>2.6059923999999999</v>
      </c>
      <c r="E1339" s="51">
        <v>0</v>
      </c>
    </row>
    <row r="1340" spans="2:5">
      <c r="B1340" s="75">
        <v>14681</v>
      </c>
      <c r="C1340" s="51">
        <v>0</v>
      </c>
      <c r="D1340" s="51">
        <v>2.6059923999999999</v>
      </c>
      <c r="E1340" s="51">
        <v>0</v>
      </c>
    </row>
    <row r="1341" spans="2:5">
      <c r="B1341" s="76" t="s">
        <v>724</v>
      </c>
      <c r="C1341" s="51">
        <v>0</v>
      </c>
      <c r="D1341" s="51">
        <v>2.6059923999999999</v>
      </c>
      <c r="E1341" s="51">
        <v>0</v>
      </c>
    </row>
    <row r="1342" spans="2:5">
      <c r="B1342" s="75">
        <v>14923</v>
      </c>
      <c r="C1342" s="51">
        <v>0</v>
      </c>
      <c r="D1342" s="51">
        <v>0.79195859999999996</v>
      </c>
      <c r="E1342" s="51">
        <v>0</v>
      </c>
    </row>
    <row r="1343" spans="2:5">
      <c r="B1343" s="76" t="s">
        <v>725</v>
      </c>
      <c r="C1343" s="51">
        <v>0</v>
      </c>
      <c r="D1343" s="51">
        <v>0.79195859999999996</v>
      </c>
      <c r="E1343" s="51">
        <v>0</v>
      </c>
    </row>
    <row r="1344" spans="2:5">
      <c r="B1344" s="75">
        <v>14924</v>
      </c>
      <c r="C1344" s="51">
        <v>0</v>
      </c>
      <c r="D1344" s="51">
        <v>0.79195859999999996</v>
      </c>
      <c r="E1344" s="51">
        <v>0</v>
      </c>
    </row>
    <row r="1345" spans="2:5">
      <c r="B1345" s="76" t="s">
        <v>726</v>
      </c>
      <c r="C1345" s="51">
        <v>0</v>
      </c>
      <c r="D1345" s="51">
        <v>0.79195859999999996</v>
      </c>
      <c r="E1345" s="51">
        <v>0</v>
      </c>
    </row>
    <row r="1346" spans="2:5">
      <c r="B1346" s="75">
        <v>14925</v>
      </c>
      <c r="C1346" s="51">
        <v>0</v>
      </c>
      <c r="D1346" s="51">
        <v>2.1381926</v>
      </c>
      <c r="E1346" s="51">
        <v>0</v>
      </c>
    </row>
    <row r="1347" spans="2:5">
      <c r="B1347" s="76" t="s">
        <v>727</v>
      </c>
      <c r="C1347" s="51">
        <v>0</v>
      </c>
      <c r="D1347" s="51">
        <v>2.1381926</v>
      </c>
      <c r="E1347" s="51">
        <v>0</v>
      </c>
    </row>
    <row r="1348" spans="2:5">
      <c r="B1348" s="75">
        <v>14926</v>
      </c>
      <c r="C1348" s="51">
        <v>0</v>
      </c>
      <c r="D1348" s="51">
        <v>0.79195859999999996</v>
      </c>
      <c r="E1348" s="51">
        <v>0</v>
      </c>
    </row>
    <row r="1349" spans="2:5">
      <c r="B1349" s="76" t="s">
        <v>728</v>
      </c>
      <c r="C1349" s="51">
        <v>0</v>
      </c>
      <c r="D1349" s="51">
        <v>0.79195859999999996</v>
      </c>
      <c r="E1349" s="51">
        <v>0</v>
      </c>
    </row>
    <row r="1350" spans="2:5">
      <c r="B1350" s="75">
        <v>14927</v>
      </c>
      <c r="C1350" s="51">
        <v>0</v>
      </c>
      <c r="D1350" s="51">
        <v>2.1381926</v>
      </c>
      <c r="E1350" s="51">
        <v>0</v>
      </c>
    </row>
    <row r="1351" spans="2:5" ht="16.95" customHeight="1">
      <c r="B1351" s="76" t="s">
        <v>729</v>
      </c>
      <c r="C1351" s="51">
        <v>0</v>
      </c>
      <c r="D1351" s="51">
        <v>2.1381926</v>
      </c>
      <c r="E1351" s="51">
        <v>0</v>
      </c>
    </row>
    <row r="1352" spans="2:5">
      <c r="B1352" s="75">
        <v>14937</v>
      </c>
      <c r="C1352" s="51">
        <v>0</v>
      </c>
      <c r="D1352" s="51">
        <v>6.000000000931323E-7</v>
      </c>
      <c r="E1352" s="51">
        <v>0</v>
      </c>
    </row>
    <row r="1353" spans="2:5">
      <c r="B1353" s="76" t="s">
        <v>730</v>
      </c>
      <c r="C1353" s="51">
        <v>0</v>
      </c>
      <c r="D1353" s="51">
        <v>6.000000000931323E-7</v>
      </c>
      <c r="E1353" s="51">
        <v>0</v>
      </c>
    </row>
    <row r="1354" spans="2:5">
      <c r="B1354" s="75">
        <v>14938</v>
      </c>
      <c r="C1354" s="51">
        <v>0</v>
      </c>
      <c r="D1354" s="51">
        <v>0.79195859999999996</v>
      </c>
      <c r="E1354" s="51">
        <v>0</v>
      </c>
    </row>
    <row r="1355" spans="2:5">
      <c r="B1355" s="76" t="s">
        <v>731</v>
      </c>
      <c r="C1355" s="51">
        <v>0</v>
      </c>
      <c r="D1355" s="51">
        <v>0.79195859999999996</v>
      </c>
      <c r="E1355" s="51">
        <v>0</v>
      </c>
    </row>
    <row r="1356" spans="2:5">
      <c r="B1356" s="75">
        <v>14857</v>
      </c>
      <c r="C1356" s="51">
        <v>0</v>
      </c>
      <c r="D1356" s="51">
        <v>0</v>
      </c>
      <c r="E1356" s="51">
        <v>0</v>
      </c>
    </row>
    <row r="1357" spans="2:5">
      <c r="B1357" s="76" t="s">
        <v>1007</v>
      </c>
      <c r="C1357" s="51">
        <v>0</v>
      </c>
      <c r="D1357" s="51">
        <v>0</v>
      </c>
      <c r="E1357" s="51">
        <v>0</v>
      </c>
    </row>
    <row r="1358" spans="2:5">
      <c r="B1358" s="75">
        <v>14854</v>
      </c>
      <c r="C1358" s="51">
        <v>0</v>
      </c>
      <c r="D1358" s="51">
        <v>0</v>
      </c>
      <c r="E1358" s="51">
        <v>0</v>
      </c>
    </row>
    <row r="1359" spans="2:5">
      <c r="B1359" s="76" t="s">
        <v>1008</v>
      </c>
      <c r="C1359" s="51">
        <v>0</v>
      </c>
      <c r="D1359" s="51">
        <v>0</v>
      </c>
      <c r="E1359" s="51">
        <v>0</v>
      </c>
    </row>
    <row r="1360" spans="2:5">
      <c r="B1360" s="75">
        <v>14856</v>
      </c>
      <c r="C1360" s="51">
        <v>0</v>
      </c>
      <c r="D1360" s="51">
        <v>0</v>
      </c>
      <c r="E1360" s="51">
        <v>0</v>
      </c>
    </row>
    <row r="1361" spans="2:5">
      <c r="B1361" s="76" t="s">
        <v>1009</v>
      </c>
      <c r="C1361" s="51">
        <v>0</v>
      </c>
      <c r="D1361" s="51">
        <v>0</v>
      </c>
      <c r="E1361" s="51">
        <v>0</v>
      </c>
    </row>
    <row r="1362" spans="2:5">
      <c r="B1362" s="75">
        <v>14855</v>
      </c>
      <c r="C1362" s="51">
        <v>0</v>
      </c>
      <c r="D1362" s="51">
        <v>0</v>
      </c>
      <c r="E1362" s="51">
        <v>0</v>
      </c>
    </row>
    <row r="1363" spans="2:5">
      <c r="B1363" s="76" t="s">
        <v>1010</v>
      </c>
      <c r="C1363" s="51">
        <v>0</v>
      </c>
      <c r="D1363" s="51">
        <v>0</v>
      </c>
      <c r="E1363" s="51">
        <v>0</v>
      </c>
    </row>
    <row r="1364" spans="2:5">
      <c r="B1364" s="74" t="s">
        <v>259</v>
      </c>
      <c r="C1364" s="116">
        <v>0</v>
      </c>
      <c r="D1364" s="116">
        <v>100</v>
      </c>
      <c r="E1364" s="116">
        <v>49.999989780000007</v>
      </c>
    </row>
    <row r="1365" spans="2:5">
      <c r="B1365" s="75">
        <v>13819</v>
      </c>
      <c r="C1365" s="51">
        <v>0</v>
      </c>
      <c r="D1365" s="51">
        <v>100</v>
      </c>
      <c r="E1365" s="51">
        <v>49.999989780000007</v>
      </c>
    </row>
    <row r="1366" spans="2:5">
      <c r="B1366" s="76" t="s">
        <v>721</v>
      </c>
      <c r="C1366" s="51">
        <v>0</v>
      </c>
      <c r="D1366" s="51">
        <v>100</v>
      </c>
      <c r="E1366" s="51">
        <v>49.999989780000007</v>
      </c>
    </row>
    <row r="1367" spans="2:5">
      <c r="B1367" s="67" t="s">
        <v>732</v>
      </c>
      <c r="C1367" s="51">
        <v>546.81795099999999</v>
      </c>
      <c r="D1367" s="51">
        <v>982.60305552</v>
      </c>
      <c r="E1367" s="51">
        <v>609.58482536999998</v>
      </c>
    </row>
    <row r="1368" spans="2:5">
      <c r="B1368" s="74" t="s">
        <v>257</v>
      </c>
      <c r="C1368" s="116">
        <v>546.81795099999999</v>
      </c>
      <c r="D1368" s="116">
        <v>732.60305552</v>
      </c>
      <c r="E1368" s="116">
        <v>423.31611429999992</v>
      </c>
    </row>
    <row r="1369" spans="2:5">
      <c r="B1369" s="75">
        <v>86</v>
      </c>
      <c r="C1369" s="51">
        <v>0</v>
      </c>
      <c r="D1369" s="51">
        <v>4</v>
      </c>
      <c r="E1369" s="51">
        <v>0</v>
      </c>
    </row>
    <row r="1370" spans="2:5">
      <c r="B1370" s="76" t="s">
        <v>747</v>
      </c>
      <c r="C1370" s="51">
        <v>0</v>
      </c>
      <c r="D1370" s="51">
        <v>4</v>
      </c>
      <c r="E1370" s="51">
        <v>0</v>
      </c>
    </row>
    <row r="1371" spans="2:5">
      <c r="B1371" s="75">
        <v>4178</v>
      </c>
      <c r="C1371" s="51">
        <v>150</v>
      </c>
      <c r="D1371" s="51">
        <v>100</v>
      </c>
      <c r="E1371" s="51">
        <v>0</v>
      </c>
    </row>
    <row r="1372" spans="2:5">
      <c r="B1372" s="76" t="s">
        <v>746</v>
      </c>
      <c r="C1372" s="51">
        <v>150</v>
      </c>
      <c r="D1372" s="51">
        <v>100</v>
      </c>
      <c r="E1372" s="51">
        <v>0</v>
      </c>
    </row>
    <row r="1373" spans="2:5">
      <c r="B1373" s="75">
        <v>12541</v>
      </c>
      <c r="C1373" s="51">
        <v>18.120543000000001</v>
      </c>
      <c r="D1373" s="51">
        <v>39.053722</v>
      </c>
      <c r="E1373" s="51">
        <v>10.235457559999999</v>
      </c>
    </row>
    <row r="1374" spans="2:5">
      <c r="B1374" s="76" t="s">
        <v>733</v>
      </c>
      <c r="C1374" s="51">
        <v>18.120543000000001</v>
      </c>
      <c r="D1374" s="51">
        <v>39.053722</v>
      </c>
      <c r="E1374" s="51">
        <v>10.235457559999999</v>
      </c>
    </row>
    <row r="1375" spans="2:5">
      <c r="B1375" s="75">
        <v>12584</v>
      </c>
      <c r="C1375" s="51">
        <v>57.649901</v>
      </c>
      <c r="D1375" s="51">
        <v>57.084786020000003</v>
      </c>
      <c r="E1375" s="51">
        <v>22.285563419999999</v>
      </c>
    </row>
    <row r="1376" spans="2:5">
      <c r="B1376" s="76" t="s">
        <v>734</v>
      </c>
      <c r="C1376" s="51">
        <v>57.649901</v>
      </c>
      <c r="D1376" s="51">
        <v>57.084786020000003</v>
      </c>
      <c r="E1376" s="51">
        <v>22.285563419999999</v>
      </c>
    </row>
    <row r="1377" spans="2:5">
      <c r="B1377" s="75">
        <v>13060</v>
      </c>
      <c r="C1377" s="51">
        <v>8.2160989999999998</v>
      </c>
      <c r="D1377" s="51">
        <v>19.64672968</v>
      </c>
      <c r="E1377" s="51">
        <v>6.1870018000000009</v>
      </c>
    </row>
    <row r="1378" spans="2:5">
      <c r="B1378" s="76" t="s">
        <v>735</v>
      </c>
      <c r="C1378" s="51">
        <v>8.2160989999999998</v>
      </c>
      <c r="D1378" s="51">
        <v>19.64672968</v>
      </c>
      <c r="E1378" s="51">
        <v>6.1870018000000009</v>
      </c>
    </row>
    <row r="1379" spans="2:5">
      <c r="B1379" s="75">
        <v>13409</v>
      </c>
      <c r="C1379" s="51">
        <v>65.211185</v>
      </c>
      <c r="D1379" s="51">
        <v>39.767473769999995</v>
      </c>
      <c r="E1379" s="51">
        <v>19.419077509999997</v>
      </c>
    </row>
    <row r="1380" spans="2:5">
      <c r="B1380" s="76" t="s">
        <v>736</v>
      </c>
      <c r="C1380" s="51">
        <v>65.211185</v>
      </c>
      <c r="D1380" s="51">
        <v>39.767473769999995</v>
      </c>
      <c r="E1380" s="51">
        <v>19.419077509999997</v>
      </c>
    </row>
    <row r="1381" spans="2:5">
      <c r="B1381" s="75">
        <v>13465</v>
      </c>
      <c r="C1381" s="51">
        <v>4.7072700000000003</v>
      </c>
      <c r="D1381" s="51">
        <v>0</v>
      </c>
      <c r="E1381" s="51">
        <v>0</v>
      </c>
    </row>
    <row r="1382" spans="2:5">
      <c r="B1382" s="76" t="s">
        <v>737</v>
      </c>
      <c r="C1382" s="51">
        <v>4.7072700000000003</v>
      </c>
      <c r="D1382" s="51">
        <v>0</v>
      </c>
      <c r="E1382" s="51">
        <v>0</v>
      </c>
    </row>
    <row r="1383" spans="2:5">
      <c r="B1383" s="75">
        <v>13543</v>
      </c>
      <c r="C1383" s="51">
        <v>40.944746000000002</v>
      </c>
      <c r="D1383" s="51">
        <v>92.492475049999996</v>
      </c>
      <c r="E1383" s="51">
        <v>46.05819550999999</v>
      </c>
    </row>
    <row r="1384" spans="2:5">
      <c r="B1384" s="76" t="s">
        <v>738</v>
      </c>
      <c r="C1384" s="51">
        <v>40.944746000000002</v>
      </c>
      <c r="D1384" s="51">
        <v>92.492475049999996</v>
      </c>
      <c r="E1384" s="51">
        <v>46.05819550999999</v>
      </c>
    </row>
    <row r="1385" spans="2:5">
      <c r="B1385" s="75">
        <v>13573</v>
      </c>
      <c r="C1385" s="51">
        <v>1.3125</v>
      </c>
      <c r="D1385" s="51">
        <v>1.3125</v>
      </c>
      <c r="E1385" s="51">
        <v>0</v>
      </c>
    </row>
    <row r="1386" spans="2:5">
      <c r="B1386" s="76" t="s">
        <v>739</v>
      </c>
      <c r="C1386" s="51">
        <v>1.3125</v>
      </c>
      <c r="D1386" s="51">
        <v>1.3125</v>
      </c>
      <c r="E1386" s="51">
        <v>0</v>
      </c>
    </row>
    <row r="1387" spans="2:5">
      <c r="B1387" s="75">
        <v>13606</v>
      </c>
      <c r="C1387" s="51">
        <v>17.023765999999998</v>
      </c>
      <c r="D1387" s="51">
        <v>2</v>
      </c>
      <c r="E1387" s="51">
        <v>1.5258189799999999</v>
      </c>
    </row>
    <row r="1388" spans="2:5">
      <c r="B1388" s="76" t="s">
        <v>740</v>
      </c>
      <c r="C1388" s="51">
        <v>17.023765999999998</v>
      </c>
      <c r="D1388" s="51">
        <v>2</v>
      </c>
      <c r="E1388" s="51">
        <v>1.5258189799999999</v>
      </c>
    </row>
    <row r="1389" spans="2:5" ht="24" customHeight="1">
      <c r="B1389" s="75">
        <v>13641</v>
      </c>
      <c r="C1389" s="51">
        <v>0</v>
      </c>
      <c r="D1389" s="51">
        <v>53.5</v>
      </c>
      <c r="E1389" s="51">
        <v>0</v>
      </c>
    </row>
    <row r="1390" spans="2:5">
      <c r="B1390" s="76" t="s">
        <v>748</v>
      </c>
      <c r="C1390" s="51">
        <v>0</v>
      </c>
      <c r="D1390" s="51">
        <v>53.5</v>
      </c>
      <c r="E1390" s="51">
        <v>0</v>
      </c>
    </row>
    <row r="1391" spans="2:5">
      <c r="B1391" s="75">
        <v>13827</v>
      </c>
      <c r="C1391" s="51">
        <v>130</v>
      </c>
      <c r="D1391" s="51">
        <v>210</v>
      </c>
      <c r="E1391" s="51">
        <v>209.62314517000002</v>
      </c>
    </row>
    <row r="1392" spans="2:5">
      <c r="B1392" s="76" t="s">
        <v>741</v>
      </c>
      <c r="C1392" s="51">
        <v>130</v>
      </c>
      <c r="D1392" s="51">
        <v>210</v>
      </c>
      <c r="E1392" s="51">
        <v>209.62314517000002</v>
      </c>
    </row>
    <row r="1393" spans="2:5">
      <c r="B1393" s="75">
        <v>14308</v>
      </c>
      <c r="C1393" s="51">
        <v>5.4548110000000003</v>
      </c>
      <c r="D1393" s="51">
        <v>5.4548110000000003</v>
      </c>
      <c r="E1393" s="51">
        <v>0</v>
      </c>
    </row>
    <row r="1394" spans="2:5">
      <c r="B1394" s="76" t="s">
        <v>742</v>
      </c>
      <c r="C1394" s="51">
        <v>5.4548110000000003</v>
      </c>
      <c r="D1394" s="51">
        <v>5.4548110000000003</v>
      </c>
      <c r="E1394" s="51">
        <v>0</v>
      </c>
    </row>
    <row r="1395" spans="2:5">
      <c r="B1395" s="75">
        <v>14309</v>
      </c>
      <c r="C1395" s="51">
        <v>0</v>
      </c>
      <c r="D1395" s="51">
        <v>100</v>
      </c>
      <c r="E1395" s="51">
        <v>100</v>
      </c>
    </row>
    <row r="1396" spans="2:5">
      <c r="B1396" s="76" t="s">
        <v>743</v>
      </c>
      <c r="C1396" s="51">
        <v>0</v>
      </c>
      <c r="D1396" s="51">
        <v>100</v>
      </c>
      <c r="E1396" s="51">
        <v>100</v>
      </c>
    </row>
    <row r="1397" spans="2:5">
      <c r="B1397" s="75">
        <v>14565</v>
      </c>
      <c r="C1397" s="51">
        <v>8.2905580000000008</v>
      </c>
      <c r="D1397" s="51">
        <v>8.2905580000000008</v>
      </c>
      <c r="E1397" s="51">
        <v>7.9818543500000008</v>
      </c>
    </row>
    <row r="1398" spans="2:5">
      <c r="B1398" s="76" t="s">
        <v>744</v>
      </c>
      <c r="C1398" s="51">
        <v>8.2905580000000008</v>
      </c>
      <c r="D1398" s="51">
        <v>8.2905580000000008</v>
      </c>
      <c r="E1398" s="51">
        <v>7.9818543500000008</v>
      </c>
    </row>
    <row r="1399" spans="2:5">
      <c r="B1399" s="75">
        <v>14618</v>
      </c>
      <c r="C1399" s="51">
        <v>39.886572000000001</v>
      </c>
      <c r="D1399" s="51">
        <v>0</v>
      </c>
      <c r="E1399" s="51">
        <v>0</v>
      </c>
    </row>
    <row r="1400" spans="2:5">
      <c r="B1400" s="76" t="s">
        <v>745</v>
      </c>
      <c r="C1400" s="51">
        <v>39.886572000000001</v>
      </c>
      <c r="D1400" s="51">
        <v>0</v>
      </c>
      <c r="E1400" s="51">
        <v>0</v>
      </c>
    </row>
    <row r="1401" spans="2:5">
      <c r="B1401" s="75">
        <v>14828</v>
      </c>
      <c r="C1401" s="51">
        <v>0</v>
      </c>
      <c r="D1401" s="51">
        <v>0</v>
      </c>
      <c r="E1401" s="51">
        <v>0</v>
      </c>
    </row>
    <row r="1402" spans="2:5">
      <c r="B1402" s="76" t="s">
        <v>1011</v>
      </c>
      <c r="C1402" s="51">
        <v>0</v>
      </c>
      <c r="D1402" s="51">
        <v>0</v>
      </c>
      <c r="E1402" s="51">
        <v>0</v>
      </c>
    </row>
    <row r="1403" spans="2:5">
      <c r="B1403" s="74" t="s">
        <v>259</v>
      </c>
      <c r="C1403" s="116">
        <v>0</v>
      </c>
      <c r="D1403" s="116">
        <v>50</v>
      </c>
      <c r="E1403" s="116">
        <v>49.999955790000008</v>
      </c>
    </row>
    <row r="1404" spans="2:5">
      <c r="B1404" s="75">
        <v>13827</v>
      </c>
      <c r="C1404" s="51">
        <v>0</v>
      </c>
      <c r="D1404" s="51">
        <v>50</v>
      </c>
      <c r="E1404" s="51">
        <v>49.999955790000008</v>
      </c>
    </row>
    <row r="1405" spans="2:5">
      <c r="B1405" s="76" t="s">
        <v>741</v>
      </c>
      <c r="C1405" s="51">
        <v>0</v>
      </c>
      <c r="D1405" s="51">
        <v>50</v>
      </c>
      <c r="E1405" s="51">
        <v>49.999955790000008</v>
      </c>
    </row>
    <row r="1406" spans="2:5">
      <c r="B1406" s="74" t="s">
        <v>260</v>
      </c>
      <c r="C1406" s="116">
        <v>0</v>
      </c>
      <c r="D1406" s="116">
        <v>200</v>
      </c>
      <c r="E1406" s="116">
        <v>136.26875527999999</v>
      </c>
    </row>
    <row r="1407" spans="2:5">
      <c r="B1407" s="75">
        <v>13641</v>
      </c>
      <c r="C1407" s="51">
        <v>0</v>
      </c>
      <c r="D1407" s="51">
        <v>50</v>
      </c>
      <c r="E1407" s="51">
        <v>43.501462590000003</v>
      </c>
    </row>
    <row r="1408" spans="2:5">
      <c r="B1408" s="76" t="s">
        <v>748</v>
      </c>
      <c r="C1408" s="51">
        <v>0</v>
      </c>
      <c r="D1408" s="51">
        <v>50</v>
      </c>
      <c r="E1408" s="51">
        <v>43.501462590000003</v>
      </c>
    </row>
    <row r="1409" spans="2:5">
      <c r="B1409" s="75">
        <v>14309</v>
      </c>
      <c r="C1409" s="51">
        <v>0</v>
      </c>
      <c r="D1409" s="51">
        <v>150</v>
      </c>
      <c r="E1409" s="51">
        <v>92.767292689999991</v>
      </c>
    </row>
    <row r="1410" spans="2:5">
      <c r="B1410" s="76" t="s">
        <v>743</v>
      </c>
      <c r="C1410" s="51">
        <v>0</v>
      </c>
      <c r="D1410" s="51">
        <v>150</v>
      </c>
      <c r="E1410" s="51">
        <v>92.767292689999991</v>
      </c>
    </row>
    <row r="1411" spans="2:5">
      <c r="B1411" s="67" t="s">
        <v>749</v>
      </c>
      <c r="C1411" s="51">
        <v>781.06312100000002</v>
      </c>
      <c r="D1411" s="51">
        <v>963.30386392999981</v>
      </c>
      <c r="E1411" s="51">
        <v>786.59618078000005</v>
      </c>
    </row>
    <row r="1412" spans="2:5">
      <c r="B1412" s="74" t="s">
        <v>257</v>
      </c>
      <c r="C1412" s="116">
        <v>781.06312100000002</v>
      </c>
      <c r="D1412" s="116">
        <v>505.88155692999987</v>
      </c>
      <c r="E1412" s="116">
        <v>445.44047000000006</v>
      </c>
    </row>
    <row r="1413" spans="2:5">
      <c r="B1413" s="75">
        <v>1729</v>
      </c>
      <c r="C1413" s="51">
        <v>300</v>
      </c>
      <c r="D1413" s="51">
        <v>179.998771</v>
      </c>
      <c r="E1413" s="51">
        <v>179.99877006</v>
      </c>
    </row>
    <row r="1414" spans="2:5">
      <c r="B1414" s="76" t="s">
        <v>760</v>
      </c>
      <c r="C1414" s="51">
        <v>300</v>
      </c>
      <c r="D1414" s="51">
        <v>179.998771</v>
      </c>
      <c r="E1414" s="51">
        <v>179.99877006</v>
      </c>
    </row>
    <row r="1415" spans="2:5">
      <c r="B1415" s="75">
        <v>12531</v>
      </c>
      <c r="C1415" s="51">
        <v>6.8048260000000003</v>
      </c>
      <c r="D1415" s="51">
        <v>0.203592</v>
      </c>
      <c r="E1415" s="51">
        <v>0</v>
      </c>
    </row>
    <row r="1416" spans="2:5">
      <c r="B1416" s="76" t="s">
        <v>750</v>
      </c>
      <c r="C1416" s="51">
        <v>6.8048260000000003</v>
      </c>
      <c r="D1416" s="51">
        <v>0.203592</v>
      </c>
      <c r="E1416" s="51">
        <v>0</v>
      </c>
    </row>
    <row r="1417" spans="2:5">
      <c r="B1417" s="75">
        <v>12573</v>
      </c>
      <c r="C1417" s="51">
        <v>3.961821</v>
      </c>
      <c r="D1417" s="51">
        <v>16.28821069</v>
      </c>
      <c r="E1417" s="51">
        <v>3.9596481800000003</v>
      </c>
    </row>
    <row r="1418" spans="2:5">
      <c r="B1418" s="76" t="s">
        <v>751</v>
      </c>
      <c r="C1418" s="51">
        <v>3.961821</v>
      </c>
      <c r="D1418" s="51">
        <v>16.28821069</v>
      </c>
      <c r="E1418" s="51">
        <v>3.9596481800000003</v>
      </c>
    </row>
    <row r="1419" spans="2:5">
      <c r="B1419" s="75">
        <v>13053</v>
      </c>
      <c r="C1419" s="51">
        <v>6.1158799999999998</v>
      </c>
      <c r="D1419" s="51">
        <v>31.47329805</v>
      </c>
      <c r="E1419" s="51">
        <v>13.662897579999999</v>
      </c>
    </row>
    <row r="1420" spans="2:5">
      <c r="B1420" s="76" t="s">
        <v>752</v>
      </c>
      <c r="C1420" s="51">
        <v>6.1158799999999998</v>
      </c>
      <c r="D1420" s="51">
        <v>31.47329805</v>
      </c>
      <c r="E1420" s="51">
        <v>13.662897579999999</v>
      </c>
    </row>
    <row r="1421" spans="2:5">
      <c r="B1421" s="75">
        <v>13400</v>
      </c>
      <c r="C1421" s="51">
        <v>12.897713</v>
      </c>
      <c r="D1421" s="51">
        <v>14.193728</v>
      </c>
      <c r="E1421" s="51">
        <v>13.771701999999999</v>
      </c>
    </row>
    <row r="1422" spans="2:5">
      <c r="B1422" s="76" t="s">
        <v>753</v>
      </c>
      <c r="C1422" s="51">
        <v>12.897713</v>
      </c>
      <c r="D1422" s="51">
        <v>14.193728</v>
      </c>
      <c r="E1422" s="51">
        <v>13.771701999999999</v>
      </c>
    </row>
    <row r="1423" spans="2:5">
      <c r="B1423" s="75">
        <v>13555</v>
      </c>
      <c r="C1423" s="51">
        <v>8.6418610000000005</v>
      </c>
      <c r="D1423" s="51">
        <v>6.8718149999999998</v>
      </c>
      <c r="E1423" s="51">
        <v>5.2385040600000004</v>
      </c>
    </row>
    <row r="1424" spans="2:5">
      <c r="B1424" s="76" t="s">
        <v>897</v>
      </c>
      <c r="C1424" s="51">
        <v>8.6418610000000005</v>
      </c>
      <c r="D1424" s="51">
        <v>6.8718149999999998</v>
      </c>
      <c r="E1424" s="51">
        <v>5.2385040600000004</v>
      </c>
    </row>
    <row r="1425" spans="2:5">
      <c r="B1425" s="75">
        <v>13604</v>
      </c>
      <c r="C1425" s="51">
        <v>1.74034</v>
      </c>
      <c r="D1425" s="51">
        <v>3.657575</v>
      </c>
      <c r="E1425" s="51">
        <v>0.70723460999999999</v>
      </c>
    </row>
    <row r="1426" spans="2:5">
      <c r="B1426" s="76" t="s">
        <v>754</v>
      </c>
      <c r="C1426" s="51">
        <v>1.74034</v>
      </c>
      <c r="D1426" s="51">
        <v>3.657575</v>
      </c>
      <c r="E1426" s="51">
        <v>0.70723460999999999</v>
      </c>
    </row>
    <row r="1427" spans="2:5">
      <c r="B1427" s="75">
        <v>13672</v>
      </c>
      <c r="C1427" s="51">
        <v>34.321441</v>
      </c>
      <c r="D1427" s="51">
        <v>11.120454909999999</v>
      </c>
      <c r="E1427" s="51">
        <v>8.5061184600000015</v>
      </c>
    </row>
    <row r="1428" spans="2:5">
      <c r="B1428" s="76" t="s">
        <v>755</v>
      </c>
      <c r="C1428" s="51">
        <v>34.321441</v>
      </c>
      <c r="D1428" s="51">
        <v>11.120454909999999</v>
      </c>
      <c r="E1428" s="51">
        <v>8.5061184600000015</v>
      </c>
    </row>
    <row r="1429" spans="2:5">
      <c r="B1429" s="75">
        <v>13813</v>
      </c>
      <c r="C1429" s="51">
        <v>100</v>
      </c>
      <c r="D1429" s="51">
        <v>115</v>
      </c>
      <c r="E1429" s="51">
        <v>107.17898304000001</v>
      </c>
    </row>
    <row r="1430" spans="2:5">
      <c r="B1430" s="76" t="s">
        <v>756</v>
      </c>
      <c r="C1430" s="51">
        <v>100</v>
      </c>
      <c r="D1430" s="51">
        <v>115</v>
      </c>
      <c r="E1430" s="51">
        <v>107.17898304000001</v>
      </c>
    </row>
    <row r="1431" spans="2:5">
      <c r="B1431" s="75">
        <v>14105</v>
      </c>
      <c r="C1431" s="51">
        <v>0</v>
      </c>
      <c r="D1431" s="51">
        <v>1.4999999990686774E-7</v>
      </c>
      <c r="E1431" s="51">
        <v>0</v>
      </c>
    </row>
    <row r="1432" spans="2:5">
      <c r="B1432" s="76" t="s">
        <v>757</v>
      </c>
      <c r="C1432" s="51">
        <v>0</v>
      </c>
      <c r="D1432" s="51">
        <v>1.4999999990686774E-7</v>
      </c>
      <c r="E1432" s="51">
        <v>0</v>
      </c>
    </row>
    <row r="1433" spans="2:5">
      <c r="B1433" s="75">
        <v>14278</v>
      </c>
      <c r="C1433" s="51">
        <v>306.57923899999997</v>
      </c>
      <c r="D1433" s="51">
        <v>115.24659292999998</v>
      </c>
      <c r="E1433" s="51">
        <v>112.41661201000001</v>
      </c>
    </row>
    <row r="1434" spans="2:5">
      <c r="B1434" s="76" t="s">
        <v>758</v>
      </c>
      <c r="C1434" s="51">
        <v>306.57923899999997</v>
      </c>
      <c r="D1434" s="51">
        <v>115.24659292999998</v>
      </c>
      <c r="E1434" s="51">
        <v>112.41661201000001</v>
      </c>
    </row>
    <row r="1435" spans="2:5">
      <c r="B1435" s="75">
        <v>14916</v>
      </c>
      <c r="C1435" s="51">
        <v>0</v>
      </c>
      <c r="D1435" s="51">
        <v>11.827519199999999</v>
      </c>
      <c r="E1435" s="51">
        <v>0</v>
      </c>
    </row>
    <row r="1436" spans="2:5">
      <c r="B1436" s="76" t="s">
        <v>759</v>
      </c>
      <c r="C1436" s="51">
        <v>0</v>
      </c>
      <c r="D1436" s="51">
        <v>11.827519199999999</v>
      </c>
      <c r="E1436" s="51">
        <v>0</v>
      </c>
    </row>
    <row r="1437" spans="2:5">
      <c r="B1437" s="75">
        <v>14865</v>
      </c>
      <c r="C1437" s="51">
        <v>0</v>
      </c>
      <c r="D1437" s="51">
        <v>0</v>
      </c>
      <c r="E1437" s="51">
        <v>0</v>
      </c>
    </row>
    <row r="1438" spans="2:5">
      <c r="B1438" s="76" t="s">
        <v>1012</v>
      </c>
      <c r="C1438" s="51">
        <v>0</v>
      </c>
      <c r="D1438" s="51">
        <v>0</v>
      </c>
      <c r="E1438" s="51">
        <v>0</v>
      </c>
    </row>
    <row r="1439" spans="2:5">
      <c r="B1439" s="75">
        <v>14866</v>
      </c>
      <c r="C1439" s="51">
        <v>0</v>
      </c>
      <c r="D1439" s="51">
        <v>-4.7293724492192265E-17</v>
      </c>
      <c r="E1439" s="51">
        <v>0</v>
      </c>
    </row>
    <row r="1440" spans="2:5">
      <c r="B1440" s="76" t="s">
        <v>1013</v>
      </c>
      <c r="C1440" s="51">
        <v>0</v>
      </c>
      <c r="D1440" s="51">
        <v>-4.7293724492192265E-17</v>
      </c>
      <c r="E1440" s="51">
        <v>0</v>
      </c>
    </row>
    <row r="1441" spans="2:5">
      <c r="B1441" s="75">
        <v>14863</v>
      </c>
      <c r="C1441" s="51">
        <v>0</v>
      </c>
      <c r="D1441" s="51">
        <v>0</v>
      </c>
      <c r="E1441" s="51">
        <v>0</v>
      </c>
    </row>
    <row r="1442" spans="2:5">
      <c r="B1442" s="76" t="s">
        <v>1014</v>
      </c>
      <c r="C1442" s="51">
        <v>0</v>
      </c>
      <c r="D1442" s="51">
        <v>0</v>
      </c>
      <c r="E1442" s="51">
        <v>0</v>
      </c>
    </row>
    <row r="1443" spans="2:5">
      <c r="B1443" s="75">
        <v>14861</v>
      </c>
      <c r="C1443" s="51">
        <v>0</v>
      </c>
      <c r="D1443" s="51">
        <v>2.1827872842550278E-17</v>
      </c>
      <c r="E1443" s="51">
        <v>0</v>
      </c>
    </row>
    <row r="1444" spans="2:5">
      <c r="B1444" s="76" t="s">
        <v>1015</v>
      </c>
      <c r="C1444" s="51">
        <v>0</v>
      </c>
      <c r="D1444" s="51">
        <v>2.1827872842550278E-17</v>
      </c>
      <c r="E1444" s="51">
        <v>0</v>
      </c>
    </row>
    <row r="1445" spans="2:5">
      <c r="B1445" s="75">
        <v>14864</v>
      </c>
      <c r="C1445" s="51">
        <v>0</v>
      </c>
      <c r="D1445" s="51">
        <v>-5.8207660913467405E-17</v>
      </c>
      <c r="E1445" s="51">
        <v>0</v>
      </c>
    </row>
    <row r="1446" spans="2:5">
      <c r="B1446" s="76" t="s">
        <v>1016</v>
      </c>
      <c r="C1446" s="51">
        <v>0</v>
      </c>
      <c r="D1446" s="51">
        <v>-5.8207660913467405E-17</v>
      </c>
      <c r="E1446" s="51">
        <v>0</v>
      </c>
    </row>
    <row r="1447" spans="2:5">
      <c r="B1447" s="75">
        <v>14862</v>
      </c>
      <c r="C1447" s="51">
        <v>0</v>
      </c>
      <c r="D1447" s="51">
        <v>0</v>
      </c>
      <c r="E1447" s="51">
        <v>0</v>
      </c>
    </row>
    <row r="1448" spans="2:5">
      <c r="B1448" s="76" t="s">
        <v>1017</v>
      </c>
      <c r="C1448" s="51">
        <v>0</v>
      </c>
      <c r="D1448" s="51">
        <v>0</v>
      </c>
      <c r="E1448" s="51">
        <v>0</v>
      </c>
    </row>
    <row r="1449" spans="2:5">
      <c r="B1449" s="74" t="s">
        <v>259</v>
      </c>
      <c r="C1449" s="116">
        <v>0</v>
      </c>
      <c r="D1449" s="116">
        <v>25</v>
      </c>
      <c r="E1449" s="116">
        <v>24.99999008</v>
      </c>
    </row>
    <row r="1450" spans="2:5">
      <c r="B1450" s="75">
        <v>13813</v>
      </c>
      <c r="C1450" s="51">
        <v>0</v>
      </c>
      <c r="D1450" s="51">
        <v>25</v>
      </c>
      <c r="E1450" s="51">
        <v>24.99999008</v>
      </c>
    </row>
    <row r="1451" spans="2:5">
      <c r="B1451" s="76" t="s">
        <v>756</v>
      </c>
      <c r="C1451" s="51">
        <v>0</v>
      </c>
      <c r="D1451" s="51">
        <v>25</v>
      </c>
      <c r="E1451" s="51">
        <v>24.99999008</v>
      </c>
    </row>
    <row r="1452" spans="2:5">
      <c r="B1452" s="74" t="s">
        <v>260</v>
      </c>
      <c r="C1452" s="116">
        <v>0</v>
      </c>
      <c r="D1452" s="116">
        <v>432.42230699999999</v>
      </c>
      <c r="E1452" s="116">
        <v>316.15572069999996</v>
      </c>
    </row>
    <row r="1453" spans="2:5">
      <c r="B1453" s="75">
        <v>12082</v>
      </c>
      <c r="C1453" s="51">
        <v>0</v>
      </c>
      <c r="D1453" s="51">
        <v>32.422307000000004</v>
      </c>
      <c r="E1453" s="51">
        <v>0</v>
      </c>
    </row>
    <row r="1454" spans="2:5">
      <c r="B1454" s="76" t="s">
        <v>761</v>
      </c>
      <c r="C1454" s="51">
        <v>0</v>
      </c>
      <c r="D1454" s="51">
        <v>32.422307000000004</v>
      </c>
      <c r="E1454" s="51">
        <v>0</v>
      </c>
    </row>
    <row r="1455" spans="2:5">
      <c r="B1455" s="75">
        <v>12720</v>
      </c>
      <c r="C1455" s="51">
        <v>0</v>
      </c>
      <c r="D1455" s="51">
        <v>400</v>
      </c>
      <c r="E1455" s="51">
        <v>316.15572069999996</v>
      </c>
    </row>
    <row r="1456" spans="2:5">
      <c r="B1456" s="76" t="s">
        <v>762</v>
      </c>
      <c r="C1456" s="51">
        <v>0</v>
      </c>
      <c r="D1456" s="51">
        <v>400</v>
      </c>
      <c r="E1456" s="51">
        <v>316.15572069999996</v>
      </c>
    </row>
    <row r="1457" spans="2:5">
      <c r="B1457" s="67" t="s">
        <v>763</v>
      </c>
      <c r="C1457" s="51">
        <v>198.24744899999999</v>
      </c>
      <c r="D1457" s="51">
        <v>222.00798232999998</v>
      </c>
      <c r="E1457" s="51">
        <v>151.68135475999998</v>
      </c>
    </row>
    <row r="1458" spans="2:5">
      <c r="B1458" s="74" t="s">
        <v>257</v>
      </c>
      <c r="C1458" s="116">
        <v>198.24744899999999</v>
      </c>
      <c r="D1458" s="116">
        <v>197.00798232999998</v>
      </c>
      <c r="E1458" s="116">
        <v>126.68136994999999</v>
      </c>
    </row>
    <row r="1459" spans="2:5">
      <c r="B1459" s="75">
        <v>12548</v>
      </c>
      <c r="C1459" s="51">
        <v>8.0743170000000006</v>
      </c>
      <c r="D1459" s="51">
        <v>8.0743170000000006</v>
      </c>
      <c r="E1459" s="51">
        <v>0</v>
      </c>
    </row>
    <row r="1460" spans="2:5">
      <c r="B1460" s="76" t="s">
        <v>764</v>
      </c>
      <c r="C1460" s="51">
        <v>8.0743170000000006</v>
      </c>
      <c r="D1460" s="51">
        <v>8.0743170000000006</v>
      </c>
      <c r="E1460" s="51">
        <v>0</v>
      </c>
    </row>
    <row r="1461" spans="2:5">
      <c r="B1461" s="75">
        <v>13069</v>
      </c>
      <c r="C1461" s="51">
        <v>8.0825940000000003</v>
      </c>
      <c r="D1461" s="51">
        <v>0</v>
      </c>
      <c r="E1461" s="51">
        <v>0</v>
      </c>
    </row>
    <row r="1462" spans="2:5">
      <c r="B1462" s="76" t="s">
        <v>765</v>
      </c>
      <c r="C1462" s="51">
        <v>8.0825940000000003</v>
      </c>
      <c r="D1462" s="51">
        <v>0</v>
      </c>
      <c r="E1462" s="51">
        <v>0</v>
      </c>
    </row>
    <row r="1463" spans="2:5">
      <c r="B1463" s="75">
        <v>13414</v>
      </c>
      <c r="C1463" s="51">
        <v>15.588058999999999</v>
      </c>
      <c r="D1463" s="51">
        <v>12.523780329999999</v>
      </c>
      <c r="E1463" s="51">
        <v>7.5237803300000001</v>
      </c>
    </row>
    <row r="1464" spans="2:5">
      <c r="B1464" s="76" t="s">
        <v>766</v>
      </c>
      <c r="C1464" s="51">
        <v>15.588058999999999</v>
      </c>
      <c r="D1464" s="51">
        <v>12.523780329999999</v>
      </c>
      <c r="E1464" s="51">
        <v>7.5237803300000001</v>
      </c>
    </row>
    <row r="1465" spans="2:5">
      <c r="B1465" s="75">
        <v>13451</v>
      </c>
      <c r="C1465" s="51">
        <v>8.1677E-2</v>
      </c>
      <c r="D1465" s="51">
        <v>8.1677E-2</v>
      </c>
      <c r="E1465" s="51">
        <v>0</v>
      </c>
    </row>
    <row r="1466" spans="2:5">
      <c r="B1466" s="76" t="s">
        <v>767</v>
      </c>
      <c r="C1466" s="51">
        <v>8.1677E-2</v>
      </c>
      <c r="D1466" s="51">
        <v>8.1677E-2</v>
      </c>
      <c r="E1466" s="51">
        <v>0</v>
      </c>
    </row>
    <row r="1467" spans="2:5">
      <c r="B1467" s="75">
        <v>13557</v>
      </c>
      <c r="C1467" s="51">
        <v>4.4754000000000002E-2</v>
      </c>
      <c r="D1467" s="51">
        <v>4.4754000000000002E-2</v>
      </c>
      <c r="E1467" s="51">
        <v>0</v>
      </c>
    </row>
    <row r="1468" spans="2:5">
      <c r="B1468" s="76" t="s">
        <v>768</v>
      </c>
      <c r="C1468" s="51">
        <v>4.4754000000000002E-2</v>
      </c>
      <c r="D1468" s="51">
        <v>4.4754000000000002E-2</v>
      </c>
      <c r="E1468" s="51">
        <v>0</v>
      </c>
    </row>
    <row r="1469" spans="2:5">
      <c r="B1469" s="75">
        <v>13593</v>
      </c>
      <c r="C1469" s="51">
        <v>3.0934539999999999</v>
      </c>
      <c r="D1469" s="51">
        <v>9.2834540000000008</v>
      </c>
      <c r="E1469" s="51">
        <v>0</v>
      </c>
    </row>
    <row r="1470" spans="2:5">
      <c r="B1470" s="76" t="s">
        <v>769</v>
      </c>
      <c r="C1470" s="51">
        <v>3.0934539999999999</v>
      </c>
      <c r="D1470" s="51">
        <v>9.2834540000000008</v>
      </c>
      <c r="E1470" s="51">
        <v>0</v>
      </c>
    </row>
    <row r="1471" spans="2:5">
      <c r="B1471" s="75">
        <v>13615</v>
      </c>
      <c r="C1471" s="51">
        <v>3.282594</v>
      </c>
      <c r="D1471" s="51">
        <v>0</v>
      </c>
      <c r="E1471" s="51">
        <v>0</v>
      </c>
    </row>
    <row r="1472" spans="2:5">
      <c r="B1472" s="76" t="s">
        <v>770</v>
      </c>
      <c r="C1472" s="51">
        <v>3.282594</v>
      </c>
      <c r="D1472" s="51">
        <v>0</v>
      </c>
      <c r="E1472" s="51">
        <v>0</v>
      </c>
    </row>
    <row r="1473" spans="2:5">
      <c r="B1473" s="75">
        <v>13822</v>
      </c>
      <c r="C1473" s="51">
        <v>100</v>
      </c>
      <c r="D1473" s="51">
        <v>100</v>
      </c>
      <c r="E1473" s="51">
        <v>99.999999360000004</v>
      </c>
    </row>
    <row r="1474" spans="2:5">
      <c r="B1474" s="76" t="s">
        <v>771</v>
      </c>
      <c r="C1474" s="51">
        <v>100</v>
      </c>
      <c r="D1474" s="51">
        <v>100</v>
      </c>
      <c r="E1474" s="51">
        <v>99.999999360000004</v>
      </c>
    </row>
    <row r="1475" spans="2:5">
      <c r="B1475" s="75">
        <v>13852</v>
      </c>
      <c r="C1475" s="51">
        <v>60</v>
      </c>
      <c r="D1475" s="51">
        <v>60</v>
      </c>
      <c r="E1475" s="51">
        <v>14.171794999999999</v>
      </c>
    </row>
    <row r="1476" spans="2:5">
      <c r="B1476" s="76" t="s">
        <v>772</v>
      </c>
      <c r="C1476" s="51">
        <v>60</v>
      </c>
      <c r="D1476" s="51">
        <v>60</v>
      </c>
      <c r="E1476" s="51">
        <v>14.171794999999999</v>
      </c>
    </row>
    <row r="1477" spans="2:5">
      <c r="B1477" s="75">
        <v>14057</v>
      </c>
      <c r="C1477" s="51">
        <v>0</v>
      </c>
      <c r="D1477" s="51">
        <v>0</v>
      </c>
      <c r="E1477" s="51">
        <v>0</v>
      </c>
    </row>
    <row r="1478" spans="2:5">
      <c r="B1478" s="76" t="s">
        <v>773</v>
      </c>
      <c r="C1478" s="51">
        <v>0</v>
      </c>
      <c r="D1478" s="51">
        <v>0</v>
      </c>
      <c r="E1478" s="51">
        <v>0</v>
      </c>
    </row>
    <row r="1479" spans="2:5">
      <c r="B1479" s="75">
        <v>14106</v>
      </c>
      <c r="C1479" s="51">
        <v>0</v>
      </c>
      <c r="D1479" s="51">
        <v>7</v>
      </c>
      <c r="E1479" s="51">
        <v>4.9857952599999997</v>
      </c>
    </row>
    <row r="1480" spans="2:5">
      <c r="B1480" s="76" t="s">
        <v>774</v>
      </c>
      <c r="C1480" s="51">
        <v>0</v>
      </c>
      <c r="D1480" s="51">
        <v>7</v>
      </c>
      <c r="E1480" s="51">
        <v>4.9857952599999997</v>
      </c>
    </row>
    <row r="1481" spans="2:5">
      <c r="B1481" s="75">
        <v>14882</v>
      </c>
      <c r="C1481" s="51">
        <v>0</v>
      </c>
      <c r="D1481" s="51">
        <v>0</v>
      </c>
      <c r="E1481" s="51">
        <v>0</v>
      </c>
    </row>
    <row r="1482" spans="2:5">
      <c r="B1482" s="76" t="s">
        <v>1018</v>
      </c>
      <c r="C1482" s="51">
        <v>0</v>
      </c>
      <c r="D1482" s="51">
        <v>0</v>
      </c>
      <c r="E1482" s="51">
        <v>0</v>
      </c>
    </row>
    <row r="1483" spans="2:5">
      <c r="B1483" s="75">
        <v>14880</v>
      </c>
      <c r="C1483" s="51">
        <v>0</v>
      </c>
      <c r="D1483" s="51">
        <v>0</v>
      </c>
      <c r="E1483" s="51">
        <v>0</v>
      </c>
    </row>
    <row r="1484" spans="2:5">
      <c r="B1484" s="76" t="s">
        <v>1019</v>
      </c>
      <c r="C1484" s="51">
        <v>0</v>
      </c>
      <c r="D1484" s="51">
        <v>0</v>
      </c>
      <c r="E1484" s="51">
        <v>0</v>
      </c>
    </row>
    <row r="1485" spans="2:5">
      <c r="B1485" s="75">
        <v>14884</v>
      </c>
      <c r="C1485" s="51">
        <v>0</v>
      </c>
      <c r="D1485" s="51">
        <v>2.1827872842550278E-17</v>
      </c>
      <c r="E1485" s="51">
        <v>0</v>
      </c>
    </row>
    <row r="1486" spans="2:5">
      <c r="B1486" s="76" t="s">
        <v>1020</v>
      </c>
      <c r="C1486" s="51">
        <v>0</v>
      </c>
      <c r="D1486" s="51">
        <v>2.1827872842550278E-17</v>
      </c>
      <c r="E1486" s="51">
        <v>0</v>
      </c>
    </row>
    <row r="1487" spans="2:5">
      <c r="B1487" s="74" t="s">
        <v>259</v>
      </c>
      <c r="C1487" s="116">
        <v>0</v>
      </c>
      <c r="D1487" s="116">
        <v>25</v>
      </c>
      <c r="E1487" s="116">
        <v>24.999984809999997</v>
      </c>
    </row>
    <row r="1488" spans="2:5">
      <c r="B1488" s="75">
        <v>13822</v>
      </c>
      <c r="C1488" s="51">
        <v>0</v>
      </c>
      <c r="D1488" s="51">
        <v>25</v>
      </c>
      <c r="E1488" s="51">
        <v>24.999984809999997</v>
      </c>
    </row>
    <row r="1489" spans="2:5">
      <c r="B1489" s="76" t="s">
        <v>771</v>
      </c>
      <c r="C1489" s="51">
        <v>0</v>
      </c>
      <c r="D1489" s="51">
        <v>25</v>
      </c>
      <c r="E1489" s="51">
        <v>24.999984809999997</v>
      </c>
    </row>
    <row r="1490" spans="2:5">
      <c r="B1490" s="67" t="s">
        <v>279</v>
      </c>
      <c r="C1490" s="51">
        <v>14725.813999</v>
      </c>
      <c r="D1490" s="51">
        <v>19340.892539019998</v>
      </c>
      <c r="E1490" s="51">
        <v>14161.639053960003</v>
      </c>
    </row>
    <row r="1491" spans="2:5">
      <c r="B1491" s="74" t="s">
        <v>257</v>
      </c>
      <c r="C1491" s="116">
        <v>12139.610763999999</v>
      </c>
      <c r="D1491" s="116">
        <v>16467.550248719996</v>
      </c>
      <c r="E1491" s="116">
        <v>12756.39551824</v>
      </c>
    </row>
    <row r="1492" spans="2:5">
      <c r="B1492" s="75">
        <v>12089</v>
      </c>
      <c r="C1492" s="51">
        <v>63.431035999999999</v>
      </c>
      <c r="D1492" s="51">
        <v>1.431036</v>
      </c>
      <c r="E1492" s="51">
        <v>0</v>
      </c>
    </row>
    <row r="1493" spans="2:5">
      <c r="B1493" s="76" t="s">
        <v>775</v>
      </c>
      <c r="C1493" s="51">
        <v>63.431035999999999</v>
      </c>
      <c r="D1493" s="51">
        <v>1.431036</v>
      </c>
      <c r="E1493" s="51">
        <v>0</v>
      </c>
    </row>
    <row r="1494" spans="2:5">
      <c r="B1494" s="75">
        <v>12562</v>
      </c>
      <c r="C1494" s="51">
        <v>136.71203700000001</v>
      </c>
      <c r="D1494" s="51">
        <v>244.67591321</v>
      </c>
      <c r="E1494" s="51">
        <v>126.85365484</v>
      </c>
    </row>
    <row r="1495" spans="2:5">
      <c r="B1495" s="76" t="s">
        <v>776</v>
      </c>
      <c r="C1495" s="51">
        <v>136.71203700000001</v>
      </c>
      <c r="D1495" s="51">
        <v>244.67591321</v>
      </c>
      <c r="E1495" s="51">
        <v>126.85365484</v>
      </c>
    </row>
    <row r="1496" spans="2:5">
      <c r="B1496" s="75">
        <v>12597</v>
      </c>
      <c r="C1496" s="51">
        <v>15.014139999999999</v>
      </c>
      <c r="D1496" s="51">
        <v>50.167546710000003</v>
      </c>
      <c r="E1496" s="51">
        <v>10.341656290000001</v>
      </c>
    </row>
    <row r="1497" spans="2:5">
      <c r="B1497" s="76" t="s">
        <v>777</v>
      </c>
      <c r="C1497" s="51">
        <v>15.014139999999999</v>
      </c>
      <c r="D1497" s="51">
        <v>50.167546710000003</v>
      </c>
      <c r="E1497" s="51">
        <v>10.341656290000001</v>
      </c>
    </row>
    <row r="1498" spans="2:5">
      <c r="B1498" s="75">
        <v>12944</v>
      </c>
      <c r="C1498" s="51">
        <v>0</v>
      </c>
      <c r="D1498" s="51">
        <v>28.774000000000001</v>
      </c>
      <c r="E1498" s="51">
        <v>28.773573710000001</v>
      </c>
    </row>
    <row r="1499" spans="2:5">
      <c r="B1499" s="76" t="s">
        <v>778</v>
      </c>
      <c r="C1499" s="51">
        <v>0</v>
      </c>
      <c r="D1499" s="51">
        <v>28.774000000000001</v>
      </c>
      <c r="E1499" s="51">
        <v>28.773573710000001</v>
      </c>
    </row>
    <row r="1500" spans="2:5">
      <c r="B1500" s="75">
        <v>13072</v>
      </c>
      <c r="C1500" s="51">
        <v>88.024900000000002</v>
      </c>
      <c r="D1500" s="51">
        <v>72.94331274000001</v>
      </c>
      <c r="E1500" s="51">
        <v>35.336608009999999</v>
      </c>
    </row>
    <row r="1501" spans="2:5">
      <c r="B1501" s="76" t="s">
        <v>779</v>
      </c>
      <c r="C1501" s="51">
        <v>88.024900000000002</v>
      </c>
      <c r="D1501" s="51">
        <v>72.94331274000001</v>
      </c>
      <c r="E1501" s="51">
        <v>35.336608009999999</v>
      </c>
    </row>
    <row r="1502" spans="2:5">
      <c r="B1502" s="75">
        <v>13278</v>
      </c>
      <c r="C1502" s="51">
        <v>0</v>
      </c>
      <c r="D1502" s="51">
        <v>35.813215999999997</v>
      </c>
      <c r="E1502" s="51">
        <v>35.813215999999997</v>
      </c>
    </row>
    <row r="1503" spans="2:5">
      <c r="B1503" s="76" t="s">
        <v>780</v>
      </c>
      <c r="C1503" s="51">
        <v>0</v>
      </c>
      <c r="D1503" s="51">
        <v>35.813215999999997</v>
      </c>
      <c r="E1503" s="51">
        <v>35.813215999999997</v>
      </c>
    </row>
    <row r="1504" spans="2:5">
      <c r="B1504" s="75">
        <v>13363</v>
      </c>
      <c r="C1504" s="51">
        <v>20.169820999999999</v>
      </c>
      <c r="D1504" s="51">
        <v>10.39790082</v>
      </c>
      <c r="E1504" s="51">
        <v>4.5665511099999998</v>
      </c>
    </row>
    <row r="1505" spans="2:5">
      <c r="B1505" s="76" t="s">
        <v>781</v>
      </c>
      <c r="C1505" s="51">
        <v>20.169820999999999</v>
      </c>
      <c r="D1505" s="51">
        <v>10.39790082</v>
      </c>
      <c r="E1505" s="51">
        <v>4.5665511099999998</v>
      </c>
    </row>
    <row r="1506" spans="2:5">
      <c r="B1506" s="75">
        <v>13420</v>
      </c>
      <c r="C1506" s="51">
        <v>661.771117</v>
      </c>
      <c r="D1506" s="51">
        <v>915.96541287999992</v>
      </c>
      <c r="E1506" s="51">
        <v>528.51551653999979</v>
      </c>
    </row>
    <row r="1507" spans="2:5">
      <c r="B1507" s="76" t="s">
        <v>782</v>
      </c>
      <c r="C1507" s="51">
        <v>661.771117</v>
      </c>
      <c r="D1507" s="51">
        <v>915.96541287999992</v>
      </c>
      <c r="E1507" s="51">
        <v>528.51551653999979</v>
      </c>
    </row>
    <row r="1508" spans="2:5">
      <c r="B1508" s="75">
        <v>13424</v>
      </c>
      <c r="C1508" s="51">
        <v>169.04353900000001</v>
      </c>
      <c r="D1508" s="51">
        <v>120.62224984000001</v>
      </c>
      <c r="E1508" s="51">
        <v>72.523407949999992</v>
      </c>
    </row>
    <row r="1509" spans="2:5">
      <c r="B1509" s="76" t="s">
        <v>783</v>
      </c>
      <c r="C1509" s="51">
        <v>169.04353900000001</v>
      </c>
      <c r="D1509" s="51">
        <v>120.62224984000001</v>
      </c>
      <c r="E1509" s="51">
        <v>72.523407949999992</v>
      </c>
    </row>
    <row r="1510" spans="2:5">
      <c r="B1510" s="75">
        <v>13497</v>
      </c>
      <c r="C1510" s="51">
        <v>150</v>
      </c>
      <c r="D1510" s="51">
        <v>123</v>
      </c>
      <c r="E1510" s="51">
        <v>68.469617530000008</v>
      </c>
    </row>
    <row r="1511" spans="2:5">
      <c r="B1511" s="76" t="s">
        <v>784</v>
      </c>
      <c r="C1511" s="51">
        <v>150</v>
      </c>
      <c r="D1511" s="51">
        <v>123</v>
      </c>
      <c r="E1511" s="51">
        <v>68.469617530000008</v>
      </c>
    </row>
    <row r="1512" spans="2:5">
      <c r="B1512" s="75">
        <v>13578</v>
      </c>
      <c r="C1512" s="51">
        <v>6.7672400000000001</v>
      </c>
      <c r="D1512" s="51">
        <v>19.80876486</v>
      </c>
      <c r="E1512" s="51">
        <v>10.34054549</v>
      </c>
    </row>
    <row r="1513" spans="2:5">
      <c r="B1513" s="76" t="s">
        <v>785</v>
      </c>
      <c r="C1513" s="51">
        <v>6.7672400000000001</v>
      </c>
      <c r="D1513" s="51">
        <v>19.80876486</v>
      </c>
      <c r="E1513" s="51">
        <v>10.34054549</v>
      </c>
    </row>
    <row r="1514" spans="2:5">
      <c r="B1514" s="75">
        <v>13598</v>
      </c>
      <c r="C1514" s="51">
        <v>720.98692200000005</v>
      </c>
      <c r="D1514" s="51">
        <v>1271.8565553699996</v>
      </c>
      <c r="E1514" s="51">
        <v>514.41816846000006</v>
      </c>
    </row>
    <row r="1515" spans="2:5">
      <c r="B1515" s="76" t="s">
        <v>898</v>
      </c>
      <c r="C1515" s="51">
        <v>720.98692200000005</v>
      </c>
      <c r="D1515" s="51">
        <v>1271.8565553699996</v>
      </c>
      <c r="E1515" s="51">
        <v>514.41816846000006</v>
      </c>
    </row>
    <row r="1516" spans="2:5">
      <c r="B1516" s="75">
        <v>13611</v>
      </c>
      <c r="C1516" s="51">
        <v>34.134681999999998</v>
      </c>
      <c r="D1516" s="51">
        <v>76.472316759999984</v>
      </c>
      <c r="E1516" s="51">
        <v>37.608981719999996</v>
      </c>
    </row>
    <row r="1517" spans="2:5">
      <c r="B1517" s="76" t="s">
        <v>786</v>
      </c>
      <c r="C1517" s="51">
        <v>34.134681999999998</v>
      </c>
      <c r="D1517" s="51">
        <v>76.472316759999984</v>
      </c>
      <c r="E1517" s="51">
        <v>37.608981719999996</v>
      </c>
    </row>
    <row r="1518" spans="2:5">
      <c r="B1518" s="75">
        <v>13633</v>
      </c>
      <c r="C1518" s="51">
        <v>796.19828900000005</v>
      </c>
      <c r="D1518" s="51">
        <v>264.27924899999999</v>
      </c>
      <c r="E1518" s="51">
        <v>245.01292498000001</v>
      </c>
    </row>
    <row r="1519" spans="2:5">
      <c r="B1519" s="76" t="s">
        <v>787</v>
      </c>
      <c r="C1519" s="51">
        <v>796.19828900000005</v>
      </c>
      <c r="D1519" s="51">
        <v>264.27924899999999</v>
      </c>
      <c r="E1519" s="51">
        <v>245.01292498000001</v>
      </c>
    </row>
    <row r="1520" spans="2:5">
      <c r="B1520" s="75">
        <v>13637</v>
      </c>
      <c r="C1520" s="51">
        <v>150</v>
      </c>
      <c r="D1520" s="51">
        <v>4.5487419999999998</v>
      </c>
      <c r="E1520" s="51">
        <v>0</v>
      </c>
    </row>
    <row r="1521" spans="2:5">
      <c r="B1521" s="76" t="s">
        <v>788</v>
      </c>
      <c r="C1521" s="51">
        <v>150</v>
      </c>
      <c r="D1521" s="51">
        <v>4.5487419999999998</v>
      </c>
      <c r="E1521" s="51">
        <v>0</v>
      </c>
    </row>
    <row r="1522" spans="2:5">
      <c r="B1522" s="75">
        <v>13826</v>
      </c>
      <c r="C1522" s="51">
        <v>150</v>
      </c>
      <c r="D1522" s="51">
        <v>546.81294300000002</v>
      </c>
      <c r="E1522" s="51">
        <v>544.34337841999991</v>
      </c>
    </row>
    <row r="1523" spans="2:5">
      <c r="B1523" s="76" t="s">
        <v>789</v>
      </c>
      <c r="C1523" s="51">
        <v>150</v>
      </c>
      <c r="D1523" s="51">
        <v>546.81294300000002</v>
      </c>
      <c r="E1523" s="51">
        <v>544.34337841999991</v>
      </c>
    </row>
    <row r="1524" spans="2:5">
      <c r="B1524" s="75">
        <v>13856</v>
      </c>
      <c r="C1524" s="51">
        <v>225</v>
      </c>
      <c r="D1524" s="51">
        <v>98.391197000000005</v>
      </c>
      <c r="E1524" s="51">
        <v>20.914351460000002</v>
      </c>
    </row>
    <row r="1525" spans="2:5">
      <c r="B1525" s="76" t="s">
        <v>790</v>
      </c>
      <c r="C1525" s="51">
        <v>225</v>
      </c>
      <c r="D1525" s="51">
        <v>98.391197000000005</v>
      </c>
      <c r="E1525" s="51">
        <v>20.914351460000002</v>
      </c>
    </row>
    <row r="1526" spans="2:5">
      <c r="B1526" s="75">
        <v>13879</v>
      </c>
      <c r="C1526" s="51">
        <v>0</v>
      </c>
      <c r="D1526" s="51">
        <v>2.8747639999999999</v>
      </c>
      <c r="E1526" s="51">
        <v>0</v>
      </c>
    </row>
    <row r="1527" spans="2:5">
      <c r="B1527" s="76" t="s">
        <v>791</v>
      </c>
      <c r="C1527" s="51">
        <v>0</v>
      </c>
      <c r="D1527" s="51">
        <v>2.8747639999999999</v>
      </c>
      <c r="E1527" s="51">
        <v>0</v>
      </c>
    </row>
    <row r="1528" spans="2:5">
      <c r="B1528" s="75">
        <v>13949</v>
      </c>
      <c r="C1528" s="51">
        <v>300</v>
      </c>
      <c r="D1528" s="51">
        <v>7.6249719999999996</v>
      </c>
      <c r="E1528" s="51">
        <v>7.6249711600000003</v>
      </c>
    </row>
    <row r="1529" spans="2:5">
      <c r="B1529" s="76" t="s">
        <v>792</v>
      </c>
      <c r="C1529" s="51">
        <v>300</v>
      </c>
      <c r="D1529" s="51">
        <v>7.6249719999999996</v>
      </c>
      <c r="E1529" s="51">
        <v>7.6249711600000003</v>
      </c>
    </row>
    <row r="1530" spans="2:5">
      <c r="B1530" s="75">
        <v>14054</v>
      </c>
      <c r="C1530" s="51">
        <v>923.00999899999999</v>
      </c>
      <c r="D1530" s="51">
        <v>130.22399999999999</v>
      </c>
      <c r="E1530" s="51">
        <v>22.976331189999996</v>
      </c>
    </row>
    <row r="1531" spans="2:5">
      <c r="B1531" s="76" t="s">
        <v>793</v>
      </c>
      <c r="C1531" s="51">
        <v>923.00999899999999</v>
      </c>
      <c r="D1531" s="51">
        <v>130.22399999999999</v>
      </c>
      <c r="E1531" s="51">
        <v>22.976331189999996</v>
      </c>
    </row>
    <row r="1532" spans="2:5">
      <c r="B1532" s="75">
        <v>14118</v>
      </c>
      <c r="C1532" s="51">
        <v>2000</v>
      </c>
      <c r="D1532" s="51">
        <v>1973.3102666300001</v>
      </c>
      <c r="E1532" s="51">
        <v>1951.0981119299997</v>
      </c>
    </row>
    <row r="1533" spans="2:5">
      <c r="B1533" s="76" t="s">
        <v>794</v>
      </c>
      <c r="C1533" s="51">
        <v>2000</v>
      </c>
      <c r="D1533" s="51">
        <v>1973.3102666300001</v>
      </c>
      <c r="E1533" s="51">
        <v>1951.0981119299997</v>
      </c>
    </row>
    <row r="1534" spans="2:5">
      <c r="B1534" s="75">
        <v>14206</v>
      </c>
      <c r="C1534" s="51">
        <v>0</v>
      </c>
      <c r="D1534" s="51">
        <v>8</v>
      </c>
      <c r="E1534" s="51">
        <v>6.1626271500000005</v>
      </c>
    </row>
    <row r="1535" spans="2:5">
      <c r="B1535" s="76" t="s">
        <v>795</v>
      </c>
      <c r="C1535" s="51">
        <v>0</v>
      </c>
      <c r="D1535" s="51">
        <v>8</v>
      </c>
      <c r="E1535" s="51">
        <v>6.1626271500000005</v>
      </c>
    </row>
    <row r="1536" spans="2:5">
      <c r="B1536" s="75">
        <v>14229</v>
      </c>
      <c r="C1536" s="51">
        <v>0</v>
      </c>
      <c r="D1536" s="51">
        <v>6.1030249999999997</v>
      </c>
      <c r="E1536" s="51">
        <v>3.3363219399999999</v>
      </c>
    </row>
    <row r="1537" spans="2:5">
      <c r="B1537" s="76" t="s">
        <v>796</v>
      </c>
      <c r="C1537" s="51">
        <v>0</v>
      </c>
      <c r="D1537" s="51">
        <v>6.1030249999999997</v>
      </c>
      <c r="E1537" s="51">
        <v>3.3363219399999999</v>
      </c>
    </row>
    <row r="1538" spans="2:5">
      <c r="B1538" s="75">
        <v>14238</v>
      </c>
      <c r="C1538" s="51">
        <v>0</v>
      </c>
      <c r="D1538" s="51">
        <v>4.278511</v>
      </c>
      <c r="E1538" s="51">
        <v>3.14875821</v>
      </c>
    </row>
    <row r="1539" spans="2:5">
      <c r="B1539" s="76" t="s">
        <v>797</v>
      </c>
      <c r="C1539" s="51">
        <v>0</v>
      </c>
      <c r="D1539" s="51">
        <v>4.278511</v>
      </c>
      <c r="E1539" s="51">
        <v>3.14875821</v>
      </c>
    </row>
    <row r="1540" spans="2:5">
      <c r="B1540" s="75">
        <v>14241</v>
      </c>
      <c r="C1540" s="51">
        <v>0</v>
      </c>
      <c r="D1540" s="51">
        <v>5.5696997399999999</v>
      </c>
      <c r="E1540" s="51">
        <v>5.4087641299999998</v>
      </c>
    </row>
    <row r="1541" spans="2:5">
      <c r="B1541" s="76" t="s">
        <v>798</v>
      </c>
      <c r="C1541" s="51">
        <v>0</v>
      </c>
      <c r="D1541" s="51">
        <v>5.5696997399999999</v>
      </c>
      <c r="E1541" s="51">
        <v>5.4087641299999998</v>
      </c>
    </row>
    <row r="1542" spans="2:5">
      <c r="B1542" s="75">
        <v>14248</v>
      </c>
      <c r="C1542" s="51">
        <v>0</v>
      </c>
      <c r="D1542" s="51">
        <v>5.7218177199999998</v>
      </c>
      <c r="E1542" s="51">
        <v>2.4955498700000005</v>
      </c>
    </row>
    <row r="1543" spans="2:5">
      <c r="B1543" s="76" t="s">
        <v>799</v>
      </c>
      <c r="C1543" s="51">
        <v>0</v>
      </c>
      <c r="D1543" s="51">
        <v>5.7218177199999998</v>
      </c>
      <c r="E1543" s="51">
        <v>2.4955498700000005</v>
      </c>
    </row>
    <row r="1544" spans="2:5">
      <c r="B1544" s="75">
        <v>14258</v>
      </c>
      <c r="C1544" s="51">
        <v>23.264218</v>
      </c>
      <c r="D1544" s="51">
        <v>5.2643426700000022</v>
      </c>
      <c r="E1544" s="51">
        <v>5.2643417300000008</v>
      </c>
    </row>
    <row r="1545" spans="2:5">
      <c r="B1545" s="76" t="s">
        <v>800</v>
      </c>
      <c r="C1545" s="51">
        <v>23.264218</v>
      </c>
      <c r="D1545" s="51">
        <v>5.2643426700000022</v>
      </c>
      <c r="E1545" s="51">
        <v>5.2643417300000008</v>
      </c>
    </row>
    <row r="1546" spans="2:5">
      <c r="B1546" s="75">
        <v>14391</v>
      </c>
      <c r="C1546" s="51">
        <v>0</v>
      </c>
      <c r="D1546" s="51">
        <v>7.6976440000000004</v>
      </c>
      <c r="E1546" s="51">
        <v>7.6976431899999991</v>
      </c>
    </row>
    <row r="1547" spans="2:5">
      <c r="B1547" s="76" t="s">
        <v>801</v>
      </c>
      <c r="C1547" s="51">
        <v>0</v>
      </c>
      <c r="D1547" s="51">
        <v>7.6976440000000004</v>
      </c>
      <c r="E1547" s="51">
        <v>7.6976431899999991</v>
      </c>
    </row>
    <row r="1548" spans="2:5">
      <c r="B1548" s="75">
        <v>14394</v>
      </c>
      <c r="C1548" s="51">
        <v>41.270842999999999</v>
      </c>
      <c r="D1548" s="51">
        <v>4.0000000037252904E-7</v>
      </c>
      <c r="E1548" s="51">
        <v>0</v>
      </c>
    </row>
    <row r="1549" spans="2:5">
      <c r="B1549" s="76" t="s">
        <v>802</v>
      </c>
      <c r="C1549" s="51">
        <v>41.270842999999999</v>
      </c>
      <c r="D1549" s="51">
        <v>4.0000000037252904E-7</v>
      </c>
      <c r="E1549" s="51">
        <v>0</v>
      </c>
    </row>
    <row r="1550" spans="2:5">
      <c r="B1550" s="75">
        <v>14400</v>
      </c>
      <c r="C1550" s="51">
        <v>0</v>
      </c>
      <c r="D1550" s="51">
        <v>3.4581970000000002</v>
      </c>
      <c r="E1550" s="51">
        <v>2.8877617899999999</v>
      </c>
    </row>
    <row r="1551" spans="2:5">
      <c r="B1551" s="76" t="s">
        <v>803</v>
      </c>
      <c r="C1551" s="51">
        <v>0</v>
      </c>
      <c r="D1551" s="51">
        <v>3.4581970000000002</v>
      </c>
      <c r="E1551" s="51">
        <v>2.8877617899999999</v>
      </c>
    </row>
    <row r="1552" spans="2:5">
      <c r="B1552" s="75">
        <v>14420</v>
      </c>
      <c r="C1552" s="51">
        <v>0</v>
      </c>
      <c r="D1552" s="51">
        <v>5.4030596899999992</v>
      </c>
      <c r="E1552" s="51">
        <v>5.33944464</v>
      </c>
    </row>
    <row r="1553" spans="2:5">
      <c r="B1553" s="76" t="s">
        <v>804</v>
      </c>
      <c r="C1553" s="51">
        <v>0</v>
      </c>
      <c r="D1553" s="51">
        <v>5.4030596899999992</v>
      </c>
      <c r="E1553" s="51">
        <v>5.33944464</v>
      </c>
    </row>
    <row r="1554" spans="2:5">
      <c r="B1554" s="75">
        <v>14506</v>
      </c>
      <c r="C1554" s="51">
        <v>0</v>
      </c>
      <c r="D1554" s="51">
        <v>9.0450269999999993</v>
      </c>
      <c r="E1554" s="51">
        <v>0</v>
      </c>
    </row>
    <row r="1555" spans="2:5">
      <c r="B1555" s="76" t="s">
        <v>805</v>
      </c>
      <c r="C1555" s="51">
        <v>0</v>
      </c>
      <c r="D1555" s="51">
        <v>9.0450269999999993</v>
      </c>
      <c r="E1555" s="51">
        <v>0</v>
      </c>
    </row>
    <row r="1556" spans="2:5">
      <c r="B1556" s="75">
        <v>14508</v>
      </c>
      <c r="C1556" s="51">
        <v>0.25211899999999998</v>
      </c>
      <c r="D1556" s="51">
        <v>11.07514829</v>
      </c>
      <c r="E1556" s="51">
        <v>7.3799192899999992</v>
      </c>
    </row>
    <row r="1557" spans="2:5">
      <c r="B1557" s="76" t="s">
        <v>806</v>
      </c>
      <c r="C1557" s="51">
        <v>0.25211899999999998</v>
      </c>
      <c r="D1557" s="51">
        <v>11.07514829</v>
      </c>
      <c r="E1557" s="51">
        <v>7.3799192899999992</v>
      </c>
    </row>
    <row r="1558" spans="2:5">
      <c r="B1558" s="75">
        <v>14523</v>
      </c>
      <c r="C1558" s="51">
        <v>0</v>
      </c>
      <c r="D1558" s="51">
        <v>8.6259654000000001</v>
      </c>
      <c r="E1558" s="51">
        <v>4.3285249600000002</v>
      </c>
    </row>
    <row r="1559" spans="2:5">
      <c r="B1559" s="76" t="s">
        <v>807</v>
      </c>
      <c r="C1559" s="51">
        <v>0</v>
      </c>
      <c r="D1559" s="51">
        <v>8.6259654000000001</v>
      </c>
      <c r="E1559" s="51">
        <v>4.3285249600000002</v>
      </c>
    </row>
    <row r="1560" spans="2:5">
      <c r="B1560" s="75">
        <v>14524</v>
      </c>
      <c r="C1560" s="51">
        <v>24.321045999999999</v>
      </c>
      <c r="D1560" s="51">
        <v>8.9929839999999999</v>
      </c>
      <c r="E1560" s="51">
        <v>8.1701375899999995</v>
      </c>
    </row>
    <row r="1561" spans="2:5">
      <c r="B1561" s="76" t="s">
        <v>808</v>
      </c>
      <c r="C1561" s="51">
        <v>24.321045999999999</v>
      </c>
      <c r="D1561" s="51">
        <v>8.9929839999999999</v>
      </c>
      <c r="E1561" s="51">
        <v>8.1701375899999995</v>
      </c>
    </row>
    <row r="1562" spans="2:5">
      <c r="B1562" s="75">
        <v>14525</v>
      </c>
      <c r="C1562" s="51">
        <v>49.616892</v>
      </c>
      <c r="D1562" s="51">
        <v>0</v>
      </c>
      <c r="E1562" s="51">
        <v>0</v>
      </c>
    </row>
    <row r="1563" spans="2:5">
      <c r="B1563" s="76" t="s">
        <v>809</v>
      </c>
      <c r="C1563" s="51">
        <v>49.616892</v>
      </c>
      <c r="D1563" s="51">
        <v>0</v>
      </c>
      <c r="E1563" s="51">
        <v>0</v>
      </c>
    </row>
    <row r="1564" spans="2:5">
      <c r="B1564" s="75">
        <v>14528</v>
      </c>
      <c r="C1564" s="51">
        <v>4.4739060000000004</v>
      </c>
      <c r="D1564" s="51">
        <v>4.4739060000000004</v>
      </c>
      <c r="E1564" s="51">
        <v>2.01325493</v>
      </c>
    </row>
    <row r="1565" spans="2:5">
      <c r="B1565" s="76" t="s">
        <v>810</v>
      </c>
      <c r="C1565" s="51">
        <v>4.4739060000000004</v>
      </c>
      <c r="D1565" s="51">
        <v>4.4739060000000004</v>
      </c>
      <c r="E1565" s="51">
        <v>2.01325493</v>
      </c>
    </row>
    <row r="1566" spans="2:5">
      <c r="B1566" s="75">
        <v>14542</v>
      </c>
      <c r="C1566" s="51">
        <v>116.982406</v>
      </c>
      <c r="D1566" s="51">
        <v>50.057981750000003</v>
      </c>
      <c r="E1566" s="51">
        <v>19.037939569999999</v>
      </c>
    </row>
    <row r="1567" spans="2:5">
      <c r="B1567" s="76" t="s">
        <v>811</v>
      </c>
      <c r="C1567" s="51">
        <v>116.982406</v>
      </c>
      <c r="D1567" s="51">
        <v>50.057981750000003</v>
      </c>
      <c r="E1567" s="51">
        <v>19.037939569999999</v>
      </c>
    </row>
    <row r="1568" spans="2:5">
      <c r="B1568" s="75">
        <v>14558</v>
      </c>
      <c r="C1568" s="51">
        <v>3183.6290779999999</v>
      </c>
      <c r="D1568" s="51">
        <v>7137.7772640000003</v>
      </c>
      <c r="E1568" s="51">
        <v>5412.8215758099986</v>
      </c>
    </row>
    <row r="1569" spans="2:5">
      <c r="B1569" s="76" t="s">
        <v>812</v>
      </c>
      <c r="C1569" s="51">
        <v>3183.6290779999999</v>
      </c>
      <c r="D1569" s="51">
        <v>7137.7772640000003</v>
      </c>
      <c r="E1569" s="51">
        <v>5412.8215758099986</v>
      </c>
    </row>
    <row r="1570" spans="2:5">
      <c r="B1570" s="75">
        <v>14587</v>
      </c>
      <c r="C1570" s="51">
        <v>970.36629600000003</v>
      </c>
      <c r="D1570" s="51">
        <v>1449.9003700000001</v>
      </c>
      <c r="E1570" s="51">
        <v>1449.9003700000001</v>
      </c>
    </row>
    <row r="1571" spans="2:5">
      <c r="B1571" s="76" t="s">
        <v>813</v>
      </c>
      <c r="C1571" s="51">
        <v>970.36629600000003</v>
      </c>
      <c r="D1571" s="51">
        <v>1449.9003700000001</v>
      </c>
      <c r="E1571" s="51">
        <v>1449.9003700000001</v>
      </c>
    </row>
    <row r="1572" spans="2:5">
      <c r="B1572" s="75">
        <v>14600</v>
      </c>
      <c r="C1572" s="51">
        <v>374.937501</v>
      </c>
      <c r="D1572" s="51">
        <v>752.08598859000006</v>
      </c>
      <c r="E1572" s="51">
        <v>752.08598859000006</v>
      </c>
    </row>
    <row r="1573" spans="2:5">
      <c r="B1573" s="76" t="s">
        <v>814</v>
      </c>
      <c r="C1573" s="51">
        <v>374.937501</v>
      </c>
      <c r="D1573" s="51">
        <v>752.08598859000006</v>
      </c>
      <c r="E1573" s="51">
        <v>752.08598859000006</v>
      </c>
    </row>
    <row r="1574" spans="2:5">
      <c r="B1574" s="75">
        <v>14601</v>
      </c>
      <c r="C1574" s="51">
        <v>558.44153800000004</v>
      </c>
      <c r="D1574" s="51">
        <v>838.63077390000001</v>
      </c>
      <c r="E1574" s="51">
        <v>676.26825331000009</v>
      </c>
    </row>
    <row r="1575" spans="2:5">
      <c r="B1575" s="76" t="s">
        <v>815</v>
      </c>
      <c r="C1575" s="51">
        <v>558.44153800000004</v>
      </c>
      <c r="D1575" s="51">
        <v>838.63077390000001</v>
      </c>
      <c r="E1575" s="51">
        <v>676.26825331000009</v>
      </c>
    </row>
    <row r="1576" spans="2:5">
      <c r="B1576" s="75">
        <v>14616</v>
      </c>
      <c r="C1576" s="51">
        <v>181.79119900000001</v>
      </c>
      <c r="D1576" s="51">
        <v>84.544004070000014</v>
      </c>
      <c r="E1576" s="51">
        <v>84.544000000000025</v>
      </c>
    </row>
    <row r="1577" spans="2:5">
      <c r="B1577" s="76" t="s">
        <v>816</v>
      </c>
      <c r="C1577" s="51">
        <v>181.79119900000001</v>
      </c>
      <c r="D1577" s="51">
        <v>84.544004070000014</v>
      </c>
      <c r="E1577" s="51">
        <v>84.544000000000025</v>
      </c>
    </row>
    <row r="1578" spans="2:5">
      <c r="B1578" s="75">
        <v>14691</v>
      </c>
      <c r="C1578" s="51">
        <v>0</v>
      </c>
      <c r="D1578" s="51">
        <v>6.1927785899999996</v>
      </c>
      <c r="E1578" s="51">
        <v>6.1927785899999996</v>
      </c>
    </row>
    <row r="1579" spans="2:5">
      <c r="B1579" s="76" t="s">
        <v>817</v>
      </c>
      <c r="C1579" s="51">
        <v>0</v>
      </c>
      <c r="D1579" s="51">
        <v>6.1927785899999996</v>
      </c>
      <c r="E1579" s="51">
        <v>6.1927785899999996</v>
      </c>
    </row>
    <row r="1580" spans="2:5">
      <c r="B1580" s="75">
        <v>14769</v>
      </c>
      <c r="C1580" s="51">
        <v>0</v>
      </c>
      <c r="D1580" s="51">
        <v>2.2660167999999996</v>
      </c>
      <c r="E1580" s="51">
        <v>0</v>
      </c>
    </row>
    <row r="1581" spans="2:5">
      <c r="B1581" s="76" t="s">
        <v>818</v>
      </c>
      <c r="C1581" s="51">
        <v>0</v>
      </c>
      <c r="D1581" s="51">
        <v>2.2660167999999996</v>
      </c>
      <c r="E1581" s="51">
        <v>0</v>
      </c>
    </row>
    <row r="1582" spans="2:5">
      <c r="B1582" s="75">
        <v>14781</v>
      </c>
      <c r="C1582" s="51">
        <v>0</v>
      </c>
      <c r="D1582" s="51">
        <v>1.74314141</v>
      </c>
      <c r="E1582" s="51">
        <v>0</v>
      </c>
    </row>
    <row r="1583" spans="2:5">
      <c r="B1583" s="76" t="s">
        <v>819</v>
      </c>
      <c r="C1583" s="51">
        <v>0</v>
      </c>
      <c r="D1583" s="51">
        <v>1.74314141</v>
      </c>
      <c r="E1583" s="51">
        <v>0</v>
      </c>
    </row>
    <row r="1584" spans="2:5">
      <c r="B1584" s="75">
        <v>14956</v>
      </c>
      <c r="C1584" s="51">
        <v>0</v>
      </c>
      <c r="D1584" s="51">
        <v>20.000001000000001</v>
      </c>
      <c r="E1584" s="51">
        <v>0</v>
      </c>
    </row>
    <row r="1585" spans="2:5">
      <c r="B1585" s="76" t="s">
        <v>1021</v>
      </c>
      <c r="C1585" s="51">
        <v>0</v>
      </c>
      <c r="D1585" s="51">
        <v>20.000001000000001</v>
      </c>
      <c r="E1585" s="51">
        <v>0</v>
      </c>
    </row>
    <row r="1586" spans="2:5">
      <c r="B1586" s="75">
        <v>14830</v>
      </c>
      <c r="C1586" s="51">
        <v>0</v>
      </c>
      <c r="D1586" s="51">
        <v>0</v>
      </c>
      <c r="E1586" s="51">
        <v>0</v>
      </c>
    </row>
    <row r="1587" spans="2:5">
      <c r="B1587" s="76" t="s">
        <v>1022</v>
      </c>
      <c r="C1587" s="51">
        <v>0</v>
      </c>
      <c r="D1587" s="51">
        <v>0</v>
      </c>
      <c r="E1587" s="51">
        <v>0</v>
      </c>
    </row>
    <row r="1588" spans="2:5">
      <c r="B1588" s="75">
        <v>14820</v>
      </c>
      <c r="C1588" s="51">
        <v>0</v>
      </c>
      <c r="D1588" s="51">
        <v>0</v>
      </c>
      <c r="E1588" s="51">
        <v>0</v>
      </c>
    </row>
    <row r="1589" spans="2:5">
      <c r="B1589" s="76" t="s">
        <v>1023</v>
      </c>
      <c r="C1589" s="51">
        <v>0</v>
      </c>
      <c r="D1589" s="51">
        <v>0</v>
      </c>
      <c r="E1589" s="51">
        <v>0</v>
      </c>
    </row>
    <row r="1590" spans="2:5">
      <c r="B1590" s="75">
        <v>14833</v>
      </c>
      <c r="C1590" s="51">
        <v>0</v>
      </c>
      <c r="D1590" s="51">
        <v>0</v>
      </c>
      <c r="E1590" s="51">
        <v>0</v>
      </c>
    </row>
    <row r="1591" spans="2:5">
      <c r="B1591" s="76" t="s">
        <v>1024</v>
      </c>
      <c r="C1591" s="51">
        <v>0</v>
      </c>
      <c r="D1591" s="51">
        <v>0</v>
      </c>
      <c r="E1591" s="51">
        <v>0</v>
      </c>
    </row>
    <row r="1592" spans="2:5">
      <c r="B1592" s="75">
        <v>14823</v>
      </c>
      <c r="C1592" s="51">
        <v>0</v>
      </c>
      <c r="D1592" s="51">
        <v>0</v>
      </c>
      <c r="E1592" s="51">
        <v>0</v>
      </c>
    </row>
    <row r="1593" spans="2:5">
      <c r="B1593" s="76" t="s">
        <v>1025</v>
      </c>
      <c r="C1593" s="51">
        <v>0</v>
      </c>
      <c r="D1593" s="51">
        <v>0</v>
      </c>
      <c r="E1593" s="51">
        <v>0</v>
      </c>
    </row>
    <row r="1594" spans="2:5">
      <c r="B1594" s="75">
        <v>14832</v>
      </c>
      <c r="C1594" s="51">
        <v>0</v>
      </c>
      <c r="D1594" s="51">
        <v>0</v>
      </c>
      <c r="E1594" s="51">
        <v>0</v>
      </c>
    </row>
    <row r="1595" spans="2:5">
      <c r="B1595" s="76" t="s">
        <v>1026</v>
      </c>
      <c r="C1595" s="51">
        <v>0</v>
      </c>
      <c r="D1595" s="51">
        <v>0</v>
      </c>
      <c r="E1595" s="51">
        <v>0</v>
      </c>
    </row>
    <row r="1596" spans="2:5">
      <c r="B1596" s="75">
        <v>14837</v>
      </c>
      <c r="C1596" s="51">
        <v>0</v>
      </c>
      <c r="D1596" s="51">
        <v>0</v>
      </c>
      <c r="E1596" s="51">
        <v>0</v>
      </c>
    </row>
    <row r="1597" spans="2:5">
      <c r="B1597" s="76" t="s">
        <v>1027</v>
      </c>
      <c r="C1597" s="51">
        <v>0</v>
      </c>
      <c r="D1597" s="51">
        <v>0</v>
      </c>
      <c r="E1597" s="51">
        <v>0</v>
      </c>
    </row>
    <row r="1598" spans="2:5">
      <c r="B1598" s="75">
        <v>14835</v>
      </c>
      <c r="C1598" s="51">
        <v>0</v>
      </c>
      <c r="D1598" s="51">
        <v>0</v>
      </c>
      <c r="E1598" s="51">
        <v>0</v>
      </c>
    </row>
    <row r="1599" spans="2:5">
      <c r="B1599" s="76" t="s">
        <v>1028</v>
      </c>
      <c r="C1599" s="51">
        <v>0</v>
      </c>
      <c r="D1599" s="51">
        <v>0</v>
      </c>
      <c r="E1599" s="51">
        <v>0</v>
      </c>
    </row>
    <row r="1600" spans="2:5">
      <c r="B1600" s="75">
        <v>14821</v>
      </c>
      <c r="C1600" s="51">
        <v>0</v>
      </c>
      <c r="D1600" s="51">
        <v>0</v>
      </c>
      <c r="E1600" s="51">
        <v>0</v>
      </c>
    </row>
    <row r="1601" spans="2:5">
      <c r="B1601" s="76" t="s">
        <v>1029</v>
      </c>
      <c r="C1601" s="51">
        <v>0</v>
      </c>
      <c r="D1601" s="51">
        <v>0</v>
      </c>
      <c r="E1601" s="51">
        <v>0</v>
      </c>
    </row>
    <row r="1602" spans="2:5">
      <c r="B1602" s="75">
        <v>12272</v>
      </c>
      <c r="C1602" s="51">
        <v>0</v>
      </c>
      <c r="D1602" s="51">
        <v>3.64824188</v>
      </c>
      <c r="E1602" s="51">
        <v>0</v>
      </c>
    </row>
    <row r="1603" spans="2:5">
      <c r="B1603" s="76" t="s">
        <v>1034</v>
      </c>
      <c r="C1603" s="51">
        <v>0</v>
      </c>
      <c r="D1603" s="51">
        <v>3.64824188</v>
      </c>
      <c r="E1603" s="51">
        <v>0</v>
      </c>
    </row>
    <row r="1604" spans="2:5">
      <c r="B1604" s="75">
        <v>15024</v>
      </c>
      <c r="C1604" s="51">
        <v>0</v>
      </c>
      <c r="D1604" s="51">
        <v>27</v>
      </c>
      <c r="E1604" s="51">
        <v>26.379996160000001</v>
      </c>
    </row>
    <row r="1605" spans="2:5">
      <c r="B1605" s="76" t="s">
        <v>1072</v>
      </c>
      <c r="C1605" s="51">
        <v>0</v>
      </c>
      <c r="D1605" s="51">
        <v>27</v>
      </c>
      <c r="E1605" s="51">
        <v>26.379996160000001</v>
      </c>
    </row>
    <row r="1606" spans="2:5">
      <c r="B1606" s="74" t="s">
        <v>259</v>
      </c>
      <c r="C1606" s="116">
        <v>0</v>
      </c>
      <c r="D1606" s="116">
        <v>225</v>
      </c>
      <c r="E1606" s="116">
        <v>174.99999972000001</v>
      </c>
    </row>
    <row r="1607" spans="2:5">
      <c r="B1607" s="75">
        <v>13826</v>
      </c>
      <c r="C1607" s="51">
        <v>0</v>
      </c>
      <c r="D1607" s="51">
        <v>225</v>
      </c>
      <c r="E1607" s="51">
        <v>174.99999972000001</v>
      </c>
    </row>
    <row r="1608" spans="2:5">
      <c r="B1608" s="76" t="s">
        <v>789</v>
      </c>
      <c r="C1608" s="51">
        <v>0</v>
      </c>
      <c r="D1608" s="51">
        <v>225</v>
      </c>
      <c r="E1608" s="51">
        <v>174.99999972000001</v>
      </c>
    </row>
    <row r="1609" spans="2:5">
      <c r="B1609" s="75">
        <v>14054</v>
      </c>
      <c r="C1609" s="51">
        <v>0</v>
      </c>
      <c r="D1609" s="51">
        <v>0</v>
      </c>
      <c r="E1609" s="51">
        <v>0</v>
      </c>
    </row>
    <row r="1610" spans="2:5">
      <c r="B1610" s="76" t="s">
        <v>793</v>
      </c>
      <c r="C1610" s="51">
        <v>0</v>
      </c>
      <c r="D1610" s="51">
        <v>0</v>
      </c>
      <c r="E1610" s="51">
        <v>0</v>
      </c>
    </row>
    <row r="1611" spans="2:5">
      <c r="B1611" s="74" t="s">
        <v>282</v>
      </c>
      <c r="C1611" s="116">
        <v>286.72000000000003</v>
      </c>
      <c r="D1611" s="116">
        <v>358.61551405000006</v>
      </c>
      <c r="E1611" s="116">
        <v>234.32132397999999</v>
      </c>
    </row>
    <row r="1612" spans="2:5">
      <c r="B1612" s="75">
        <v>14118</v>
      </c>
      <c r="C1612" s="51">
        <v>286.72000000000003</v>
      </c>
      <c r="D1612" s="51">
        <v>313.40973337000003</v>
      </c>
      <c r="E1612" s="51">
        <v>226.41795353000001</v>
      </c>
    </row>
    <row r="1613" spans="2:5">
      <c r="B1613" s="76" t="s">
        <v>794</v>
      </c>
      <c r="C1613" s="51">
        <v>286.72000000000003</v>
      </c>
      <c r="D1613" s="51">
        <v>313.40973337000003</v>
      </c>
      <c r="E1613" s="51">
        <v>226.41795353000001</v>
      </c>
    </row>
    <row r="1614" spans="2:5">
      <c r="B1614" s="75">
        <v>14495</v>
      </c>
      <c r="C1614" s="51">
        <v>0</v>
      </c>
      <c r="D1614" s="51">
        <v>45.205780680000004</v>
      </c>
      <c r="E1614" s="51">
        <v>7.9033704499999988</v>
      </c>
    </row>
    <row r="1615" spans="2:5">
      <c r="B1615" s="76" t="s">
        <v>820</v>
      </c>
      <c r="C1615" s="51">
        <v>0</v>
      </c>
      <c r="D1615" s="51">
        <v>45.205780680000004</v>
      </c>
      <c r="E1615" s="51">
        <v>7.9033704499999988</v>
      </c>
    </row>
    <row r="1616" spans="2:5">
      <c r="B1616" s="74" t="s">
        <v>260</v>
      </c>
      <c r="C1616" s="116">
        <v>2299.4832350000001</v>
      </c>
      <c r="D1616" s="116">
        <v>2289.7267762500001</v>
      </c>
      <c r="E1616" s="116">
        <v>995.92221202000007</v>
      </c>
    </row>
    <row r="1617" spans="2:5">
      <c r="B1617" s="75">
        <v>6504</v>
      </c>
      <c r="C1617" s="51">
        <v>0</v>
      </c>
      <c r="D1617" s="51">
        <v>159.23335299999999</v>
      </c>
      <c r="E1617" s="51">
        <v>136.82935948000002</v>
      </c>
    </row>
    <row r="1618" spans="2:5">
      <c r="B1618" s="76" t="s">
        <v>827</v>
      </c>
      <c r="C1618" s="51">
        <v>0</v>
      </c>
      <c r="D1618" s="51">
        <v>159.23335299999999</v>
      </c>
      <c r="E1618" s="51">
        <v>136.82935948000002</v>
      </c>
    </row>
    <row r="1619" spans="2:5">
      <c r="B1619" s="75">
        <v>13635</v>
      </c>
      <c r="C1619" s="51">
        <v>0</v>
      </c>
      <c r="D1619" s="51">
        <v>25</v>
      </c>
      <c r="E1619" s="51">
        <v>0</v>
      </c>
    </row>
    <row r="1620" spans="2:5">
      <c r="B1620" s="76" t="s">
        <v>821</v>
      </c>
      <c r="C1620" s="51">
        <v>0</v>
      </c>
      <c r="D1620" s="51">
        <v>25</v>
      </c>
      <c r="E1620" s="51">
        <v>0</v>
      </c>
    </row>
    <row r="1621" spans="2:5">
      <c r="B1621" s="75">
        <v>13636</v>
      </c>
      <c r="C1621" s="51">
        <v>0</v>
      </c>
      <c r="D1621" s="51">
        <v>20.439433999999999</v>
      </c>
      <c r="E1621" s="51">
        <v>0</v>
      </c>
    </row>
    <row r="1622" spans="2:5">
      <c r="B1622" s="76" t="s">
        <v>822</v>
      </c>
      <c r="C1622" s="51">
        <v>0</v>
      </c>
      <c r="D1622" s="51">
        <v>20.439433999999999</v>
      </c>
      <c r="E1622" s="51">
        <v>0</v>
      </c>
    </row>
    <row r="1623" spans="2:5">
      <c r="B1623" s="75">
        <v>13826</v>
      </c>
      <c r="C1623" s="51">
        <v>0</v>
      </c>
      <c r="D1623" s="51">
        <v>435</v>
      </c>
      <c r="E1623" s="51">
        <v>431.62735616999998</v>
      </c>
    </row>
    <row r="1624" spans="2:5">
      <c r="B1624" s="76" t="s">
        <v>789</v>
      </c>
      <c r="C1624" s="51">
        <v>0</v>
      </c>
      <c r="D1624" s="51">
        <v>435</v>
      </c>
      <c r="E1624" s="51">
        <v>431.62735616999998</v>
      </c>
    </row>
    <row r="1625" spans="2:5">
      <c r="B1625" s="75">
        <v>13829</v>
      </c>
      <c r="C1625" s="51">
        <v>0</v>
      </c>
      <c r="D1625" s="51">
        <v>2.120581</v>
      </c>
      <c r="E1625" s="51">
        <v>0</v>
      </c>
    </row>
    <row r="1626" spans="2:5">
      <c r="B1626" s="76" t="s">
        <v>823</v>
      </c>
      <c r="C1626" s="51">
        <v>0</v>
      </c>
      <c r="D1626" s="51">
        <v>2.120581</v>
      </c>
      <c r="E1626" s="51">
        <v>0</v>
      </c>
    </row>
    <row r="1627" spans="2:5">
      <c r="B1627" s="75">
        <v>13835</v>
      </c>
      <c r="C1627" s="51">
        <v>0</v>
      </c>
      <c r="D1627" s="51">
        <v>131.18018499999999</v>
      </c>
      <c r="E1627" s="51">
        <v>128.78337084</v>
      </c>
    </row>
    <row r="1628" spans="2:5">
      <c r="B1628" s="76" t="s">
        <v>824</v>
      </c>
      <c r="C1628" s="51">
        <v>0</v>
      </c>
      <c r="D1628" s="51">
        <v>131.18018499999999</v>
      </c>
      <c r="E1628" s="51">
        <v>128.78337084</v>
      </c>
    </row>
    <row r="1629" spans="2:5">
      <c r="B1629" s="75">
        <v>13856</v>
      </c>
      <c r="C1629" s="51">
        <v>458.368379</v>
      </c>
      <c r="D1629" s="51">
        <v>285.75138800000002</v>
      </c>
      <c r="E1629" s="51">
        <v>0.11045347999999999</v>
      </c>
    </row>
    <row r="1630" spans="2:5">
      <c r="B1630" s="76" t="s">
        <v>790</v>
      </c>
      <c r="C1630" s="51">
        <v>458.368379</v>
      </c>
      <c r="D1630" s="51">
        <v>285.75138800000002</v>
      </c>
      <c r="E1630" s="51">
        <v>0.11045347999999999</v>
      </c>
    </row>
    <row r="1631" spans="2:5">
      <c r="B1631" s="75">
        <v>13955</v>
      </c>
      <c r="C1631" s="51">
        <v>0</v>
      </c>
      <c r="D1631" s="51">
        <v>8</v>
      </c>
      <c r="E1631" s="51">
        <v>0</v>
      </c>
    </row>
    <row r="1632" spans="2:5">
      <c r="B1632" s="76" t="s">
        <v>825</v>
      </c>
      <c r="C1632" s="51">
        <v>0</v>
      </c>
      <c r="D1632" s="51">
        <v>8</v>
      </c>
      <c r="E1632" s="51">
        <v>0</v>
      </c>
    </row>
    <row r="1633" spans="2:5">
      <c r="B1633" s="75">
        <v>14054</v>
      </c>
      <c r="C1633" s="51">
        <v>1343.360923</v>
      </c>
      <c r="D1633" s="51">
        <v>460.66446500000001</v>
      </c>
      <c r="E1633" s="51">
        <v>0</v>
      </c>
    </row>
    <row r="1634" spans="2:5">
      <c r="B1634" s="76" t="s">
        <v>793</v>
      </c>
      <c r="C1634" s="51">
        <v>1343.360923</v>
      </c>
      <c r="D1634" s="51">
        <v>460.66446500000001</v>
      </c>
      <c r="E1634" s="51">
        <v>0</v>
      </c>
    </row>
    <row r="1635" spans="2:5">
      <c r="B1635" s="75">
        <v>14558</v>
      </c>
      <c r="C1635" s="51">
        <v>0</v>
      </c>
      <c r="D1635" s="51">
        <v>20.435535000000002</v>
      </c>
      <c r="E1635" s="51">
        <v>0</v>
      </c>
    </row>
    <row r="1636" spans="2:5">
      <c r="B1636" s="76" t="s">
        <v>812</v>
      </c>
      <c r="C1636" s="51">
        <v>0</v>
      </c>
      <c r="D1636" s="51">
        <v>20.435535000000002</v>
      </c>
      <c r="E1636" s="51">
        <v>0</v>
      </c>
    </row>
    <row r="1637" spans="2:5">
      <c r="B1637" s="75">
        <v>14574</v>
      </c>
      <c r="C1637" s="51">
        <v>0</v>
      </c>
      <c r="D1637" s="51">
        <v>28</v>
      </c>
      <c r="E1637" s="51">
        <v>23.571672049999997</v>
      </c>
    </row>
    <row r="1638" spans="2:5">
      <c r="B1638" s="76" t="s">
        <v>826</v>
      </c>
      <c r="C1638" s="51">
        <v>0</v>
      </c>
      <c r="D1638" s="51">
        <v>28</v>
      </c>
      <c r="E1638" s="51">
        <v>23.571672049999997</v>
      </c>
    </row>
    <row r="1639" spans="2:5">
      <c r="B1639" s="75">
        <v>14601</v>
      </c>
      <c r="C1639" s="51">
        <v>0</v>
      </c>
      <c r="D1639" s="51">
        <v>275</v>
      </c>
      <c r="E1639" s="51">
        <v>275</v>
      </c>
    </row>
    <row r="1640" spans="2:5">
      <c r="B1640" s="76" t="s">
        <v>815</v>
      </c>
      <c r="C1640" s="51">
        <v>0</v>
      </c>
      <c r="D1640" s="51">
        <v>275</v>
      </c>
      <c r="E1640" s="51">
        <v>275</v>
      </c>
    </row>
    <row r="1641" spans="2:5">
      <c r="B1641" s="76" t="s">
        <v>258</v>
      </c>
      <c r="C1641" s="51">
        <v>497.75393300000002</v>
      </c>
      <c r="D1641" s="51">
        <v>438.90183524999998</v>
      </c>
      <c r="E1641" s="51">
        <v>0</v>
      </c>
    </row>
    <row r="1642" spans="2:5">
      <c r="B1642" s="67" t="s">
        <v>280</v>
      </c>
      <c r="C1642" s="51">
        <v>11327.940704000001</v>
      </c>
      <c r="D1642" s="51">
        <v>12119.667275529997</v>
      </c>
      <c r="E1642" s="51">
        <v>6274.1080359200032</v>
      </c>
    </row>
    <row r="1643" spans="2:5">
      <c r="B1643" s="74" t="s">
        <v>257</v>
      </c>
      <c r="C1643" s="116">
        <v>4328.582891</v>
      </c>
      <c r="D1643" s="116">
        <v>6049.9127578099988</v>
      </c>
      <c r="E1643" s="116">
        <v>3121.93048129</v>
      </c>
    </row>
    <row r="1644" spans="2:5">
      <c r="B1644" s="75">
        <v>13696</v>
      </c>
      <c r="C1644" s="51">
        <v>122.640047</v>
      </c>
      <c r="D1644" s="51">
        <v>122.640047</v>
      </c>
      <c r="E1644" s="51">
        <v>20.214335209999998</v>
      </c>
    </row>
    <row r="1645" spans="2:5">
      <c r="B1645" s="76" t="s">
        <v>828</v>
      </c>
      <c r="C1645" s="51">
        <v>122.640047</v>
      </c>
      <c r="D1645" s="51">
        <v>122.640047</v>
      </c>
      <c r="E1645" s="51">
        <v>20.214335209999998</v>
      </c>
    </row>
    <row r="1646" spans="2:5">
      <c r="B1646" s="75">
        <v>13755</v>
      </c>
      <c r="C1646" s="51">
        <v>0</v>
      </c>
      <c r="D1646" s="51">
        <v>80.333250000000007</v>
      </c>
      <c r="E1646" s="51">
        <v>22.52557861</v>
      </c>
    </row>
    <row r="1647" spans="2:5">
      <c r="B1647" s="76" t="s">
        <v>829</v>
      </c>
      <c r="C1647" s="51">
        <v>0</v>
      </c>
      <c r="D1647" s="51">
        <v>80.333250000000007</v>
      </c>
      <c r="E1647" s="51">
        <v>22.52557861</v>
      </c>
    </row>
    <row r="1648" spans="2:5">
      <c r="B1648" s="75">
        <v>13836</v>
      </c>
      <c r="C1648" s="51">
        <v>907.75227299999995</v>
      </c>
      <c r="D1648" s="51">
        <v>888.53932899999995</v>
      </c>
      <c r="E1648" s="51">
        <v>888.53932886999996</v>
      </c>
    </row>
    <row r="1649" spans="2:5">
      <c r="B1649" s="76" t="s">
        <v>830</v>
      </c>
      <c r="C1649" s="51">
        <v>907.75227299999995</v>
      </c>
      <c r="D1649" s="51">
        <v>888.53932899999995</v>
      </c>
      <c r="E1649" s="51">
        <v>888.53932886999996</v>
      </c>
    </row>
    <row r="1650" spans="2:5">
      <c r="B1650" s="75">
        <v>14025</v>
      </c>
      <c r="C1650" s="51">
        <v>676.11400400000002</v>
      </c>
      <c r="D1650" s="51">
        <v>267.64529800000003</v>
      </c>
      <c r="E1650" s="51">
        <v>255.62795514999996</v>
      </c>
    </row>
    <row r="1651" spans="2:5">
      <c r="B1651" s="76" t="s">
        <v>831</v>
      </c>
      <c r="C1651" s="51">
        <v>676.11400400000002</v>
      </c>
      <c r="D1651" s="51">
        <v>267.64529800000003</v>
      </c>
      <c r="E1651" s="51">
        <v>255.62795514999996</v>
      </c>
    </row>
    <row r="1652" spans="2:5">
      <c r="B1652" s="75">
        <v>14109</v>
      </c>
      <c r="C1652" s="51">
        <v>100</v>
      </c>
      <c r="D1652" s="51">
        <v>387.84281700000003</v>
      </c>
      <c r="E1652" s="51">
        <v>387.84281606999997</v>
      </c>
    </row>
    <row r="1653" spans="2:5">
      <c r="B1653" s="76" t="s">
        <v>832</v>
      </c>
      <c r="C1653" s="51">
        <v>100</v>
      </c>
      <c r="D1653" s="51">
        <v>387.84281700000003</v>
      </c>
      <c r="E1653" s="51">
        <v>387.84281606999997</v>
      </c>
    </row>
    <row r="1654" spans="2:5">
      <c r="B1654" s="75">
        <v>14112</v>
      </c>
      <c r="C1654" s="51">
        <v>0</v>
      </c>
      <c r="D1654" s="51">
        <v>30</v>
      </c>
      <c r="E1654" s="51">
        <v>28.937898989999997</v>
      </c>
    </row>
    <row r="1655" spans="2:5">
      <c r="B1655" s="76" t="s">
        <v>846</v>
      </c>
      <c r="C1655" s="51">
        <v>0</v>
      </c>
      <c r="D1655" s="51">
        <v>30</v>
      </c>
      <c r="E1655" s="51">
        <v>28.937898989999997</v>
      </c>
    </row>
    <row r="1656" spans="2:5">
      <c r="B1656" s="75">
        <v>14113</v>
      </c>
      <c r="C1656" s="51">
        <v>100</v>
      </c>
      <c r="D1656" s="51">
        <v>103.68300228</v>
      </c>
      <c r="E1656" s="51">
        <v>98.683002279999997</v>
      </c>
    </row>
    <row r="1657" spans="2:5">
      <c r="B1657" s="76" t="s">
        <v>833</v>
      </c>
      <c r="C1657" s="51">
        <v>100</v>
      </c>
      <c r="D1657" s="51">
        <v>103.68300228</v>
      </c>
      <c r="E1657" s="51">
        <v>98.683002279999997</v>
      </c>
    </row>
    <row r="1658" spans="2:5">
      <c r="B1658" s="75">
        <v>14130</v>
      </c>
      <c r="C1658" s="51">
        <v>15</v>
      </c>
      <c r="D1658" s="51">
        <v>8.74</v>
      </c>
      <c r="E1658" s="51">
        <v>4.2478752000000002</v>
      </c>
    </row>
    <row r="1659" spans="2:5">
      <c r="B1659" s="76" t="s">
        <v>834</v>
      </c>
      <c r="C1659" s="51">
        <v>15</v>
      </c>
      <c r="D1659" s="51">
        <v>8.74</v>
      </c>
      <c r="E1659" s="51">
        <v>4.2478752000000002</v>
      </c>
    </row>
    <row r="1660" spans="2:5">
      <c r="B1660" s="75">
        <v>14199</v>
      </c>
      <c r="C1660" s="51">
        <v>10</v>
      </c>
      <c r="D1660" s="51">
        <v>10</v>
      </c>
      <c r="E1660" s="51">
        <v>2.7873601899999998</v>
      </c>
    </row>
    <row r="1661" spans="2:5">
      <c r="B1661" s="76" t="s">
        <v>835</v>
      </c>
      <c r="C1661" s="51">
        <v>10</v>
      </c>
      <c r="D1661" s="51">
        <v>10</v>
      </c>
      <c r="E1661" s="51">
        <v>2.7873601899999998</v>
      </c>
    </row>
    <row r="1662" spans="2:5">
      <c r="B1662" s="75">
        <v>14233</v>
      </c>
      <c r="C1662" s="51">
        <v>93.880761000000007</v>
      </c>
      <c r="D1662" s="51">
        <v>210.49741152999999</v>
      </c>
      <c r="E1662" s="51">
        <v>210.49741152999999</v>
      </c>
    </row>
    <row r="1663" spans="2:5">
      <c r="B1663" s="76" t="s">
        <v>836</v>
      </c>
      <c r="C1663" s="51">
        <v>93.880761000000007</v>
      </c>
      <c r="D1663" s="51">
        <v>210.49741152999999</v>
      </c>
      <c r="E1663" s="51">
        <v>210.49741152999999</v>
      </c>
    </row>
    <row r="1664" spans="2:5">
      <c r="B1664" s="75">
        <v>14326</v>
      </c>
      <c r="C1664" s="51">
        <v>0</v>
      </c>
      <c r="D1664" s="51">
        <v>4.2588290000000004</v>
      </c>
      <c r="E1664" s="51">
        <v>0</v>
      </c>
    </row>
    <row r="1665" spans="2:5">
      <c r="B1665" s="76" t="s">
        <v>849</v>
      </c>
      <c r="C1665" s="51">
        <v>0</v>
      </c>
      <c r="D1665" s="51">
        <v>4.2588290000000004</v>
      </c>
      <c r="E1665" s="51">
        <v>0</v>
      </c>
    </row>
    <row r="1666" spans="2:5">
      <c r="B1666" s="75">
        <v>14379</v>
      </c>
      <c r="C1666" s="51">
        <v>23</v>
      </c>
      <c r="D1666" s="51">
        <v>25</v>
      </c>
      <c r="E1666" s="51">
        <v>6.2934869000000004</v>
      </c>
    </row>
    <row r="1667" spans="2:5">
      <c r="B1667" s="76" t="s">
        <v>837</v>
      </c>
      <c r="C1667" s="51">
        <v>23</v>
      </c>
      <c r="D1667" s="51">
        <v>25</v>
      </c>
      <c r="E1667" s="51">
        <v>6.2934869000000004</v>
      </c>
    </row>
    <row r="1668" spans="2:5">
      <c r="B1668" s="75">
        <v>14389</v>
      </c>
      <c r="C1668" s="51">
        <v>11.588462</v>
      </c>
      <c r="D1668" s="51">
        <v>11.588462</v>
      </c>
      <c r="E1668" s="51">
        <v>10.728500909999999</v>
      </c>
    </row>
    <row r="1669" spans="2:5">
      <c r="B1669" s="76" t="s">
        <v>838</v>
      </c>
      <c r="C1669" s="51">
        <v>11.588462</v>
      </c>
      <c r="D1669" s="51">
        <v>11.588462</v>
      </c>
      <c r="E1669" s="51">
        <v>10.728500909999999</v>
      </c>
    </row>
    <row r="1670" spans="2:5">
      <c r="B1670" s="75">
        <v>14539</v>
      </c>
      <c r="C1670" s="51">
        <v>62.530425999999999</v>
      </c>
      <c r="D1670" s="51">
        <v>0</v>
      </c>
      <c r="E1670" s="51">
        <v>0</v>
      </c>
    </row>
    <row r="1671" spans="2:5">
      <c r="B1671" s="76" t="s">
        <v>839</v>
      </c>
      <c r="C1671" s="51">
        <v>62.530425999999999</v>
      </c>
      <c r="D1671" s="51">
        <v>0</v>
      </c>
      <c r="E1671" s="51">
        <v>0</v>
      </c>
    </row>
    <row r="1672" spans="2:5">
      <c r="B1672" s="75">
        <v>14604</v>
      </c>
      <c r="C1672" s="51">
        <v>6.0769159999999998</v>
      </c>
      <c r="D1672" s="51">
        <v>2.4775770000000001</v>
      </c>
      <c r="E1672" s="51">
        <v>1.256157</v>
      </c>
    </row>
    <row r="1673" spans="2:5">
      <c r="B1673" s="76" t="s">
        <v>840</v>
      </c>
      <c r="C1673" s="51">
        <v>6.0769159999999998</v>
      </c>
      <c r="D1673" s="51">
        <v>2.4775770000000001</v>
      </c>
      <c r="E1673" s="51">
        <v>1.256157</v>
      </c>
    </row>
    <row r="1674" spans="2:5">
      <c r="B1674" s="75">
        <v>14640</v>
      </c>
      <c r="C1674" s="51">
        <v>0</v>
      </c>
      <c r="D1674" s="51">
        <v>74.361529000000004</v>
      </c>
      <c r="E1674" s="51">
        <v>74.361528629999995</v>
      </c>
    </row>
    <row r="1675" spans="2:5">
      <c r="B1675" s="76" t="s">
        <v>841</v>
      </c>
      <c r="C1675" s="51">
        <v>0</v>
      </c>
      <c r="D1675" s="51">
        <v>74.361529000000004</v>
      </c>
      <c r="E1675" s="51">
        <v>74.361528629999995</v>
      </c>
    </row>
    <row r="1676" spans="2:5">
      <c r="B1676" s="75">
        <v>14707</v>
      </c>
      <c r="C1676" s="51">
        <v>0</v>
      </c>
      <c r="D1676" s="51">
        <v>4.7607330000000001</v>
      </c>
      <c r="E1676" s="51">
        <v>3.5232000000000001</v>
      </c>
    </row>
    <row r="1677" spans="2:5">
      <c r="B1677" s="76" t="s">
        <v>842</v>
      </c>
      <c r="C1677" s="51">
        <v>0</v>
      </c>
      <c r="D1677" s="51">
        <v>4.7607330000000001</v>
      </c>
      <c r="E1677" s="51">
        <v>3.5232000000000001</v>
      </c>
    </row>
    <row r="1678" spans="2:5">
      <c r="B1678" s="76" t="s">
        <v>258</v>
      </c>
      <c r="C1678" s="51">
        <v>2200.0000020000002</v>
      </c>
      <c r="D1678" s="51">
        <v>3799.9444730000005</v>
      </c>
      <c r="E1678" s="51">
        <v>1098.2640457500011</v>
      </c>
    </row>
    <row r="1679" spans="2:5">
      <c r="B1679" s="75">
        <v>13988</v>
      </c>
      <c r="C1679" s="51">
        <v>0</v>
      </c>
      <c r="D1679" s="51">
        <v>17.600000000000001</v>
      </c>
      <c r="E1679" s="51">
        <v>7.6</v>
      </c>
    </row>
    <row r="1680" spans="2:5">
      <c r="B1680" s="76" t="s">
        <v>1030</v>
      </c>
      <c r="C1680" s="51">
        <v>0</v>
      </c>
      <c r="D1680" s="51">
        <v>17.600000000000001</v>
      </c>
      <c r="E1680" s="51">
        <v>7.6</v>
      </c>
    </row>
    <row r="1681" spans="2:5">
      <c r="B1681" s="74" t="s">
        <v>260</v>
      </c>
      <c r="C1681" s="116">
        <v>6674.7631890000002</v>
      </c>
      <c r="D1681" s="116">
        <v>5741.6917165800014</v>
      </c>
      <c r="E1681" s="116">
        <v>3054.6279620800005</v>
      </c>
    </row>
    <row r="1682" spans="2:5">
      <c r="B1682" s="75">
        <v>13755</v>
      </c>
      <c r="C1682" s="51">
        <v>0</v>
      </c>
      <c r="D1682" s="51">
        <v>53.952072999999999</v>
      </c>
      <c r="E1682" s="51">
        <v>33.717176409999993</v>
      </c>
    </row>
    <row r="1683" spans="2:5" ht="22.5" customHeight="1">
      <c r="B1683" s="76" t="s">
        <v>829</v>
      </c>
      <c r="C1683" s="51">
        <v>0</v>
      </c>
      <c r="D1683" s="51">
        <v>53.952072999999999</v>
      </c>
      <c r="E1683" s="51">
        <v>33.717176409999993</v>
      </c>
    </row>
    <row r="1684" spans="2:5" ht="23.25" customHeight="1">
      <c r="B1684" s="75">
        <v>13932</v>
      </c>
      <c r="C1684" s="51">
        <v>181.29</v>
      </c>
      <c r="D1684" s="51">
        <v>183.4</v>
      </c>
      <c r="E1684" s="51">
        <v>0</v>
      </c>
    </row>
    <row r="1685" spans="2:5">
      <c r="B1685" s="76" t="s">
        <v>843</v>
      </c>
      <c r="C1685" s="51">
        <v>181.29</v>
      </c>
      <c r="D1685" s="51">
        <v>183.4</v>
      </c>
      <c r="E1685" s="51">
        <v>0</v>
      </c>
    </row>
    <row r="1686" spans="2:5">
      <c r="B1686" s="75">
        <v>14028</v>
      </c>
      <c r="C1686" s="51">
        <v>3171.955704</v>
      </c>
      <c r="D1686" s="51">
        <v>2118.0544083100008</v>
      </c>
      <c r="E1686" s="51">
        <v>2035.8821901499985</v>
      </c>
    </row>
    <row r="1687" spans="2:5">
      <c r="B1687" s="76" t="s">
        <v>844</v>
      </c>
      <c r="C1687" s="51">
        <v>3171.955704</v>
      </c>
      <c r="D1687" s="51">
        <v>2118.0544083100008</v>
      </c>
      <c r="E1687" s="51">
        <v>2035.8821901499985</v>
      </c>
    </row>
    <row r="1688" spans="2:5">
      <c r="B1688" s="75">
        <v>14110</v>
      </c>
      <c r="C1688" s="51">
        <v>0</v>
      </c>
      <c r="D1688" s="51">
        <v>60</v>
      </c>
      <c r="E1688" s="51">
        <v>0</v>
      </c>
    </row>
    <row r="1689" spans="2:5">
      <c r="B1689" s="76" t="s">
        <v>845</v>
      </c>
      <c r="C1689" s="51">
        <v>0</v>
      </c>
      <c r="D1689" s="51">
        <v>60</v>
      </c>
      <c r="E1689" s="51">
        <v>0</v>
      </c>
    </row>
    <row r="1690" spans="2:5">
      <c r="B1690" s="75">
        <v>14112</v>
      </c>
      <c r="C1690" s="51">
        <v>0</v>
      </c>
      <c r="D1690" s="51">
        <v>88</v>
      </c>
      <c r="E1690" s="51">
        <v>25.520950490000001</v>
      </c>
    </row>
    <row r="1691" spans="2:5">
      <c r="B1691" s="76" t="s">
        <v>846</v>
      </c>
      <c r="C1691" s="51">
        <v>0</v>
      </c>
      <c r="D1691" s="51">
        <v>88</v>
      </c>
      <c r="E1691" s="51">
        <v>25.520950490000001</v>
      </c>
    </row>
    <row r="1692" spans="2:5">
      <c r="B1692" s="75">
        <v>14113</v>
      </c>
      <c r="C1692" s="51">
        <v>0</v>
      </c>
      <c r="D1692" s="51">
        <v>292.62497200000001</v>
      </c>
      <c r="E1692" s="51">
        <v>241.34300586000006</v>
      </c>
    </row>
    <row r="1693" spans="2:5">
      <c r="B1693" s="76" t="s">
        <v>833</v>
      </c>
      <c r="C1693" s="51">
        <v>0</v>
      </c>
      <c r="D1693" s="51">
        <v>292.62497200000001</v>
      </c>
      <c r="E1693" s="51">
        <v>241.34300586000006</v>
      </c>
    </row>
    <row r="1694" spans="2:5">
      <c r="B1694" s="75">
        <v>14119</v>
      </c>
      <c r="C1694" s="51">
        <v>1377.8040000000001</v>
      </c>
      <c r="D1694" s="51">
        <v>54.7151</v>
      </c>
      <c r="E1694" s="51">
        <v>0</v>
      </c>
    </row>
    <row r="1695" spans="2:5">
      <c r="B1695" s="76" t="s">
        <v>847</v>
      </c>
      <c r="C1695" s="51">
        <v>1377.8040000000001</v>
      </c>
      <c r="D1695" s="51">
        <v>54.7151</v>
      </c>
      <c r="E1695" s="51">
        <v>0</v>
      </c>
    </row>
    <row r="1696" spans="2:5">
      <c r="B1696" s="75">
        <v>14120</v>
      </c>
      <c r="C1696" s="51">
        <v>1663.0613370000001</v>
      </c>
      <c r="D1696" s="51">
        <v>1663.0613370000001</v>
      </c>
      <c r="E1696" s="51">
        <v>0</v>
      </c>
    </row>
    <row r="1697" spans="2:5">
      <c r="B1697" s="76" t="s">
        <v>848</v>
      </c>
      <c r="C1697" s="51">
        <v>1663.0613370000001</v>
      </c>
      <c r="D1697" s="51">
        <v>1663.0613370000001</v>
      </c>
      <c r="E1697" s="51">
        <v>0</v>
      </c>
    </row>
    <row r="1698" spans="2:5">
      <c r="B1698" s="75">
        <v>14233</v>
      </c>
      <c r="C1698" s="51">
        <v>0</v>
      </c>
      <c r="D1698" s="51">
        <v>21.520710000000001</v>
      </c>
      <c r="E1698" s="51">
        <v>21.520710000000001</v>
      </c>
    </row>
    <row r="1699" spans="2:5">
      <c r="B1699" s="76" t="s">
        <v>836</v>
      </c>
      <c r="C1699" s="51">
        <v>0</v>
      </c>
      <c r="D1699" s="51">
        <v>21.520710000000001</v>
      </c>
      <c r="E1699" s="51">
        <v>21.520710000000001</v>
      </c>
    </row>
    <row r="1700" spans="2:5">
      <c r="B1700" s="75">
        <v>14326</v>
      </c>
      <c r="C1700" s="51">
        <v>0</v>
      </c>
      <c r="D1700" s="51">
        <v>27.630305</v>
      </c>
      <c r="E1700" s="51">
        <v>25.821508290000001</v>
      </c>
    </row>
    <row r="1701" spans="2:5">
      <c r="B1701" s="76" t="s">
        <v>849</v>
      </c>
      <c r="C1701" s="51">
        <v>0</v>
      </c>
      <c r="D1701" s="51">
        <v>27.630305</v>
      </c>
      <c r="E1701" s="51">
        <v>25.821508290000001</v>
      </c>
    </row>
    <row r="1702" spans="2:5">
      <c r="B1702" s="75">
        <v>14328</v>
      </c>
      <c r="C1702" s="51">
        <v>0</v>
      </c>
      <c r="D1702" s="51">
        <v>913.71266200000002</v>
      </c>
      <c r="E1702" s="51">
        <v>670.82242087999987</v>
      </c>
    </row>
    <row r="1703" spans="2:5">
      <c r="B1703" s="76" t="s">
        <v>850</v>
      </c>
      <c r="C1703" s="51">
        <v>0</v>
      </c>
      <c r="D1703" s="51">
        <v>75</v>
      </c>
      <c r="E1703" s="51">
        <v>75</v>
      </c>
    </row>
    <row r="1704" spans="2:5">
      <c r="B1704" s="76" t="s">
        <v>851</v>
      </c>
      <c r="C1704" s="51">
        <v>0</v>
      </c>
      <c r="D1704" s="51">
        <v>0</v>
      </c>
      <c r="E1704" s="51">
        <v>0</v>
      </c>
    </row>
    <row r="1705" spans="2:5">
      <c r="B1705" s="76" t="s">
        <v>852</v>
      </c>
      <c r="C1705" s="51">
        <v>0</v>
      </c>
      <c r="D1705" s="51">
        <v>15.934637</v>
      </c>
      <c r="E1705" s="51">
        <v>15.13790494</v>
      </c>
    </row>
    <row r="1706" spans="2:5">
      <c r="B1706" s="76" t="s">
        <v>853</v>
      </c>
      <c r="C1706" s="51">
        <v>0</v>
      </c>
      <c r="D1706" s="51">
        <v>10</v>
      </c>
      <c r="E1706" s="51">
        <v>0</v>
      </c>
    </row>
    <row r="1707" spans="2:5">
      <c r="B1707" s="76" t="s">
        <v>854</v>
      </c>
      <c r="C1707" s="51">
        <v>0</v>
      </c>
      <c r="D1707" s="51">
        <v>0</v>
      </c>
      <c r="E1707" s="51">
        <v>0</v>
      </c>
    </row>
    <row r="1708" spans="2:5">
      <c r="B1708" s="76" t="s">
        <v>855</v>
      </c>
      <c r="C1708" s="51">
        <v>0</v>
      </c>
      <c r="D1708" s="51">
        <v>0</v>
      </c>
      <c r="E1708" s="51">
        <v>0</v>
      </c>
    </row>
    <row r="1709" spans="2:5">
      <c r="B1709" s="76" t="s">
        <v>856</v>
      </c>
      <c r="C1709" s="51">
        <v>0</v>
      </c>
      <c r="D1709" s="51">
        <v>0</v>
      </c>
      <c r="E1709" s="51">
        <v>0</v>
      </c>
    </row>
    <row r="1710" spans="2:5">
      <c r="B1710" s="76" t="s">
        <v>857</v>
      </c>
      <c r="C1710" s="51">
        <v>0</v>
      </c>
      <c r="D1710" s="51">
        <v>0</v>
      </c>
      <c r="E1710" s="51">
        <v>0</v>
      </c>
    </row>
    <row r="1711" spans="2:5">
      <c r="B1711" s="76" t="s">
        <v>858</v>
      </c>
      <c r="C1711" s="51">
        <v>0</v>
      </c>
      <c r="D1711" s="51">
        <v>0</v>
      </c>
      <c r="E1711" s="51">
        <v>0</v>
      </c>
    </row>
    <row r="1712" spans="2:5">
      <c r="B1712" s="76" t="s">
        <v>859</v>
      </c>
      <c r="C1712" s="51">
        <v>0</v>
      </c>
      <c r="D1712" s="51">
        <v>0</v>
      </c>
      <c r="E1712" s="51">
        <v>0</v>
      </c>
    </row>
    <row r="1713" spans="2:5">
      <c r="B1713" s="76" t="s">
        <v>860</v>
      </c>
      <c r="C1713" s="51">
        <v>0</v>
      </c>
      <c r="D1713" s="51">
        <v>3.3818991399999998</v>
      </c>
      <c r="E1713" s="51">
        <v>3.3818991400000002</v>
      </c>
    </row>
    <row r="1714" spans="2:5">
      <c r="B1714" s="76" t="s">
        <v>861</v>
      </c>
      <c r="C1714" s="51">
        <v>0</v>
      </c>
      <c r="D1714" s="51">
        <v>67.690423999999993</v>
      </c>
      <c r="E1714" s="51">
        <v>60.131362520000003</v>
      </c>
    </row>
    <row r="1715" spans="2:5">
      <c r="B1715" s="76" t="s">
        <v>862</v>
      </c>
      <c r="C1715" s="51">
        <v>0</v>
      </c>
      <c r="D1715" s="51">
        <v>0</v>
      </c>
      <c r="E1715" s="51">
        <v>0</v>
      </c>
    </row>
    <row r="1716" spans="2:5">
      <c r="B1716" s="76" t="s">
        <v>863</v>
      </c>
      <c r="C1716" s="51">
        <v>0</v>
      </c>
      <c r="D1716" s="51">
        <v>0</v>
      </c>
      <c r="E1716" s="51">
        <v>0</v>
      </c>
    </row>
    <row r="1717" spans="2:5">
      <c r="B1717" s="76" t="s">
        <v>864</v>
      </c>
      <c r="C1717" s="51">
        <v>0</v>
      </c>
      <c r="D1717" s="51">
        <v>26.918454000000001</v>
      </c>
      <c r="E1717" s="51">
        <v>20.744447319999999</v>
      </c>
    </row>
    <row r="1718" spans="2:5">
      <c r="B1718" s="76" t="s">
        <v>865</v>
      </c>
      <c r="C1718" s="51">
        <v>0</v>
      </c>
      <c r="D1718" s="51">
        <v>0</v>
      </c>
      <c r="E1718" s="51">
        <v>0</v>
      </c>
    </row>
    <row r="1719" spans="2:5">
      <c r="B1719" s="76" t="s">
        <v>866</v>
      </c>
      <c r="C1719" s="51">
        <v>0</v>
      </c>
      <c r="D1719" s="51">
        <v>0</v>
      </c>
      <c r="E1719" s="51">
        <v>0</v>
      </c>
    </row>
    <row r="1720" spans="2:5">
      <c r="B1720" s="76" t="s">
        <v>867</v>
      </c>
      <c r="C1720" s="51">
        <v>0</v>
      </c>
      <c r="D1720" s="51">
        <v>0</v>
      </c>
      <c r="E1720" s="51">
        <v>0</v>
      </c>
    </row>
    <row r="1721" spans="2:5">
      <c r="B1721" s="76" t="s">
        <v>868</v>
      </c>
      <c r="C1721" s="51">
        <v>0</v>
      </c>
      <c r="D1721" s="51">
        <v>31.622672000000001</v>
      </c>
      <c r="E1721" s="51">
        <v>15</v>
      </c>
    </row>
    <row r="1722" spans="2:5">
      <c r="B1722" s="76" t="s">
        <v>869</v>
      </c>
      <c r="C1722" s="51">
        <v>0</v>
      </c>
      <c r="D1722" s="51">
        <v>63.362203999999998</v>
      </c>
      <c r="E1722" s="51">
        <v>45.192638039999999</v>
      </c>
    </row>
    <row r="1723" spans="2:5">
      <c r="B1723" s="76" t="s">
        <v>870</v>
      </c>
      <c r="C1723" s="51">
        <v>0</v>
      </c>
      <c r="D1723" s="51">
        <v>0</v>
      </c>
      <c r="E1723" s="51">
        <v>0</v>
      </c>
    </row>
    <row r="1724" spans="2:5" ht="21.75" customHeight="1">
      <c r="B1724" s="76" t="s">
        <v>871</v>
      </c>
      <c r="C1724" s="51">
        <v>0</v>
      </c>
      <c r="D1724" s="51">
        <v>0</v>
      </c>
      <c r="E1724" s="51">
        <v>0</v>
      </c>
    </row>
    <row r="1725" spans="2:5" ht="22.5" customHeight="1">
      <c r="B1725" s="76" t="s">
        <v>872</v>
      </c>
      <c r="C1725" s="51">
        <v>0</v>
      </c>
      <c r="D1725" s="51">
        <v>0</v>
      </c>
      <c r="E1725" s="51">
        <v>0</v>
      </c>
    </row>
    <row r="1726" spans="2:5">
      <c r="B1726" s="76" t="s">
        <v>873</v>
      </c>
      <c r="C1726" s="51">
        <v>0</v>
      </c>
      <c r="D1726" s="51">
        <v>143.79601600000001</v>
      </c>
      <c r="E1726" s="51">
        <v>143.79601503000001</v>
      </c>
    </row>
    <row r="1727" spans="2:5">
      <c r="B1727" s="76" t="s">
        <v>874</v>
      </c>
      <c r="C1727" s="51">
        <v>0</v>
      </c>
      <c r="D1727" s="51">
        <v>75.245243000000002</v>
      </c>
      <c r="E1727" s="51">
        <v>0</v>
      </c>
    </row>
    <row r="1728" spans="2:5">
      <c r="B1728" s="76" t="s">
        <v>875</v>
      </c>
      <c r="C1728" s="51">
        <v>0</v>
      </c>
      <c r="D1728" s="51">
        <v>21.787675</v>
      </c>
      <c r="E1728" s="51">
        <v>10.008343099999999</v>
      </c>
    </row>
    <row r="1729" spans="2:5">
      <c r="B1729" s="76" t="s">
        <v>876</v>
      </c>
      <c r="C1729" s="51">
        <v>0</v>
      </c>
      <c r="D1729" s="51">
        <v>0</v>
      </c>
      <c r="E1729" s="51">
        <v>0</v>
      </c>
    </row>
    <row r="1730" spans="2:5">
      <c r="B1730" s="76" t="s">
        <v>877</v>
      </c>
      <c r="C1730" s="51">
        <v>0</v>
      </c>
      <c r="D1730" s="51">
        <v>50</v>
      </c>
      <c r="E1730" s="51">
        <v>0</v>
      </c>
    </row>
    <row r="1731" spans="2:5">
      <c r="B1731" s="76" t="s">
        <v>878</v>
      </c>
      <c r="C1731" s="51">
        <v>0</v>
      </c>
      <c r="D1731" s="51">
        <v>0</v>
      </c>
      <c r="E1731" s="51">
        <v>0</v>
      </c>
    </row>
    <row r="1732" spans="2:5">
      <c r="B1732" s="76" t="s">
        <v>879</v>
      </c>
      <c r="C1732" s="51">
        <v>0</v>
      </c>
      <c r="D1732" s="51">
        <v>0</v>
      </c>
      <c r="E1732" s="51">
        <v>0</v>
      </c>
    </row>
    <row r="1733" spans="2:5">
      <c r="B1733" s="76" t="s">
        <v>880</v>
      </c>
      <c r="C1733" s="51">
        <v>0</v>
      </c>
      <c r="D1733" s="51">
        <v>27.89</v>
      </c>
      <c r="E1733" s="51">
        <v>24.939368050000002</v>
      </c>
    </row>
    <row r="1734" spans="2:5">
      <c r="B1734" s="76" t="s">
        <v>881</v>
      </c>
      <c r="C1734" s="51">
        <v>0</v>
      </c>
      <c r="D1734" s="51">
        <v>9.489668</v>
      </c>
      <c r="E1734" s="51">
        <v>9.489668</v>
      </c>
    </row>
    <row r="1735" spans="2:5">
      <c r="B1735" s="76" t="s">
        <v>882</v>
      </c>
      <c r="C1735" s="51">
        <v>0</v>
      </c>
      <c r="D1735" s="51">
        <v>25</v>
      </c>
      <c r="E1735" s="51">
        <v>25</v>
      </c>
    </row>
    <row r="1736" spans="2:5">
      <c r="B1736" s="76" t="s">
        <v>883</v>
      </c>
      <c r="C1736" s="51">
        <v>0</v>
      </c>
      <c r="D1736" s="51">
        <v>85.901282049999992</v>
      </c>
      <c r="E1736" s="51">
        <v>71.901282050000006</v>
      </c>
    </row>
    <row r="1737" spans="2:5">
      <c r="B1737" s="76" t="s">
        <v>884</v>
      </c>
      <c r="C1737" s="51">
        <v>0</v>
      </c>
      <c r="D1737" s="51">
        <v>4</v>
      </c>
      <c r="E1737" s="51">
        <v>0</v>
      </c>
    </row>
    <row r="1738" spans="2:5">
      <c r="B1738" s="76" t="s">
        <v>885</v>
      </c>
      <c r="C1738" s="51">
        <v>0</v>
      </c>
      <c r="D1738" s="51">
        <v>67.929047999999995</v>
      </c>
      <c r="E1738" s="51">
        <v>63.515535920000005</v>
      </c>
    </row>
    <row r="1739" spans="2:5">
      <c r="B1739" s="76" t="s">
        <v>886</v>
      </c>
      <c r="C1739" s="51">
        <v>0</v>
      </c>
      <c r="D1739" s="51">
        <v>0</v>
      </c>
      <c r="E1739" s="51">
        <v>0</v>
      </c>
    </row>
    <row r="1740" spans="2:5">
      <c r="B1740" s="76" t="s">
        <v>887</v>
      </c>
      <c r="C1740" s="51">
        <v>0</v>
      </c>
      <c r="D1740" s="51">
        <v>25.630375999999998</v>
      </c>
      <c r="E1740" s="51">
        <v>22.69039957</v>
      </c>
    </row>
    <row r="1741" spans="2:5">
      <c r="B1741" s="76" t="s">
        <v>888</v>
      </c>
      <c r="C1741" s="51">
        <v>0</v>
      </c>
      <c r="D1741" s="51">
        <v>10.977766000000001</v>
      </c>
      <c r="E1741" s="51">
        <v>10.7599784</v>
      </c>
    </row>
    <row r="1742" spans="2:5">
      <c r="B1742" s="76" t="s">
        <v>889</v>
      </c>
      <c r="C1742" s="51">
        <v>0</v>
      </c>
      <c r="D1742" s="51">
        <v>6.6058890000000003</v>
      </c>
      <c r="E1742" s="51">
        <v>0</v>
      </c>
    </row>
    <row r="1743" spans="2:5">
      <c r="B1743" s="76" t="s">
        <v>890</v>
      </c>
      <c r="C1743" s="51">
        <v>0</v>
      </c>
      <c r="D1743" s="51">
        <v>65.549408810000003</v>
      </c>
      <c r="E1743" s="51">
        <v>54.133578799999995</v>
      </c>
    </row>
    <row r="1744" spans="2:5">
      <c r="B1744" s="75">
        <v>14640</v>
      </c>
      <c r="C1744" s="51">
        <v>0</v>
      </c>
      <c r="D1744" s="51">
        <v>60</v>
      </c>
      <c r="E1744" s="51">
        <v>0</v>
      </c>
    </row>
    <row r="1745" spans="2:5">
      <c r="B1745" s="76" t="s">
        <v>841</v>
      </c>
      <c r="C1745" s="51">
        <v>0</v>
      </c>
      <c r="D1745" s="51">
        <v>60</v>
      </c>
      <c r="E1745" s="51">
        <v>0</v>
      </c>
    </row>
    <row r="1746" spans="2:5">
      <c r="B1746" s="75">
        <v>14674</v>
      </c>
      <c r="C1746" s="51">
        <v>0</v>
      </c>
      <c r="D1746" s="51">
        <v>7.9417602699999996</v>
      </c>
      <c r="E1746" s="51">
        <v>0</v>
      </c>
    </row>
    <row r="1747" spans="2:5">
      <c r="B1747" s="76" t="s">
        <v>891</v>
      </c>
      <c r="C1747" s="51">
        <v>0</v>
      </c>
      <c r="D1747" s="51">
        <v>7.9417602699999996</v>
      </c>
      <c r="E1747" s="51">
        <v>0</v>
      </c>
    </row>
    <row r="1748" spans="2:5">
      <c r="B1748" s="76" t="s">
        <v>258</v>
      </c>
      <c r="C1748" s="51">
        <v>280.65214800000001</v>
      </c>
      <c r="D1748" s="51">
        <v>197.07838899999999</v>
      </c>
      <c r="E1748" s="51">
        <v>0</v>
      </c>
    </row>
    <row r="1749" spans="2:5">
      <c r="B1749" s="74" t="s">
        <v>261</v>
      </c>
      <c r="C1749" s="116">
        <v>324.59462400000001</v>
      </c>
      <c r="D1749" s="116">
        <v>328.06280114000003</v>
      </c>
      <c r="E1749" s="116">
        <v>97.549592549999957</v>
      </c>
    </row>
    <row r="1750" spans="2:5">
      <c r="B1750" s="76" t="s">
        <v>258</v>
      </c>
      <c r="C1750" s="51">
        <v>324.59462400000001</v>
      </c>
      <c r="D1750" s="51">
        <v>328.06280114000003</v>
      </c>
      <c r="E1750" s="51">
        <v>97.549592549999957</v>
      </c>
    </row>
    <row r="1751" spans="2:5">
      <c r="B1751" s="77" t="s">
        <v>1082</v>
      </c>
      <c r="C1751" s="80">
        <v>109284.59931200001</v>
      </c>
      <c r="D1751" s="80">
        <v>89208.729231000005</v>
      </c>
      <c r="E1751" s="80">
        <v>67316.044083100016</v>
      </c>
    </row>
    <row r="1752" spans="2:5">
      <c r="B1752" s="78" t="s">
        <v>899</v>
      </c>
      <c r="C1752" s="79">
        <v>109284.59931200001</v>
      </c>
      <c r="D1752" s="79">
        <v>89208.729231000005</v>
      </c>
      <c r="E1752" s="79">
        <v>67316.044083100016</v>
      </c>
    </row>
    <row r="1753" spans="2:5">
      <c r="B1753" s="67" t="s">
        <v>280</v>
      </c>
      <c r="C1753" s="51">
        <v>109284.59931200001</v>
      </c>
      <c r="D1753" s="51">
        <v>89208.729231000005</v>
      </c>
      <c r="E1753" s="51">
        <v>67316.044083100016</v>
      </c>
    </row>
    <row r="1754" spans="2:5">
      <c r="B1754" s="74" t="s">
        <v>257</v>
      </c>
      <c r="C1754" s="116">
        <v>25370.914758999999</v>
      </c>
      <c r="D1754" s="116">
        <v>18115.422701</v>
      </c>
      <c r="E1754" s="116">
        <v>9360.577271320004</v>
      </c>
    </row>
    <row r="1755" spans="2:5">
      <c r="B1755" s="76" t="s">
        <v>258</v>
      </c>
      <c r="C1755" s="51">
        <v>25370.914758999999</v>
      </c>
      <c r="D1755" s="51">
        <v>18115.422701</v>
      </c>
      <c r="E1755" s="51">
        <v>9360.577271320004</v>
      </c>
    </row>
    <row r="1756" spans="2:5">
      <c r="B1756" s="74" t="s">
        <v>259</v>
      </c>
      <c r="C1756" s="116">
        <v>550</v>
      </c>
      <c r="D1756" s="116">
        <v>550</v>
      </c>
      <c r="E1756" s="116">
        <v>550</v>
      </c>
    </row>
    <row r="1757" spans="2:5">
      <c r="B1757" s="76" t="s">
        <v>258</v>
      </c>
      <c r="C1757" s="51">
        <v>550</v>
      </c>
      <c r="D1757" s="51">
        <v>550</v>
      </c>
      <c r="E1757" s="51">
        <v>550</v>
      </c>
    </row>
    <row r="1758" spans="2:5">
      <c r="B1758" s="74" t="s">
        <v>282</v>
      </c>
      <c r="C1758" s="116">
        <v>0</v>
      </c>
      <c r="D1758" s="116">
        <v>2109.9881799999998</v>
      </c>
      <c r="E1758" s="116">
        <v>2007.9238127800002</v>
      </c>
    </row>
    <row r="1759" spans="2:5">
      <c r="B1759" s="76" t="s">
        <v>258</v>
      </c>
      <c r="C1759" s="51">
        <v>0</v>
      </c>
      <c r="D1759" s="51">
        <v>2109.9881799999998</v>
      </c>
      <c r="E1759" s="51">
        <v>2007.9238127800002</v>
      </c>
    </row>
    <row r="1760" spans="2:5">
      <c r="B1760" s="74" t="s">
        <v>260</v>
      </c>
      <c r="C1760" s="116">
        <v>83363.684552999999</v>
      </c>
      <c r="D1760" s="116">
        <v>68433.318350000001</v>
      </c>
      <c r="E1760" s="116">
        <v>55397.542999000012</v>
      </c>
    </row>
    <row r="1761" spans="2:5">
      <c r="B1761" s="76" t="s">
        <v>258</v>
      </c>
      <c r="C1761" s="51">
        <v>83363.684552999999</v>
      </c>
      <c r="D1761" s="51">
        <v>68433.318350000001</v>
      </c>
      <c r="E1761" s="51">
        <v>55397.542999000012</v>
      </c>
    </row>
    <row r="1762" spans="2:5">
      <c r="B1762" s="35" t="s">
        <v>251</v>
      </c>
      <c r="C1762" s="31">
        <v>1155565.3106500001</v>
      </c>
      <c r="D1762" s="31">
        <v>1274896.9204613196</v>
      </c>
      <c r="E1762" s="31">
        <v>1084189.7627284904</v>
      </c>
    </row>
    <row r="1763" spans="2:5">
      <c r="B1763" s="15" t="s">
        <v>13</v>
      </c>
      <c r="C1763" s="15"/>
      <c r="D1763" s="15"/>
      <c r="E1763" s="50"/>
    </row>
    <row r="1764" spans="2:5" ht="22.2" customHeight="1">
      <c r="B1764" s="127" t="s">
        <v>1078</v>
      </c>
      <c r="C1764" s="127"/>
      <c r="D1764" s="127"/>
      <c r="E1764" s="127"/>
    </row>
    <row r="1765" spans="2:5" ht="20.399999999999999" customHeight="1">
      <c r="B1765" s="127" t="s">
        <v>1044</v>
      </c>
      <c r="C1765" s="127"/>
      <c r="D1765" s="127"/>
      <c r="E1765" s="127"/>
    </row>
    <row r="1766" spans="2:5" ht="19.8" customHeight="1">
      <c r="B1766" s="127" t="s">
        <v>33</v>
      </c>
      <c r="C1766" s="127"/>
      <c r="D1766" s="127"/>
      <c r="E1766" s="127"/>
    </row>
    <row r="1767" spans="2:5">
      <c r="B1767" s="15"/>
      <c r="C1767" s="15"/>
      <c r="D1767" s="15"/>
      <c r="E1767" s="50"/>
    </row>
  </sheetData>
  <mergeCells count="13">
    <mergeCell ref="B1764:E1764"/>
    <mergeCell ref="B1765:E1765"/>
    <mergeCell ref="B1766:E1766"/>
    <mergeCell ref="A1:F1"/>
    <mergeCell ref="A2:F2"/>
    <mergeCell ref="A3:F3"/>
    <mergeCell ref="A5:G5"/>
    <mergeCell ref="A6:F6"/>
    <mergeCell ref="A7:F7"/>
    <mergeCell ref="A8:F8"/>
    <mergeCell ref="B11:B12"/>
    <mergeCell ref="E11:E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H11" sqref="H11"/>
    </sheetView>
  </sheetViews>
  <sheetFormatPr baseColWidth="10" defaultColWidth="11.44140625" defaultRowHeight="14.4"/>
  <cols>
    <col min="1" max="1" width="15.5546875" customWidth="1"/>
    <col min="2" max="2" width="78.44140625" customWidth="1"/>
    <col min="3" max="3" width="18.109375" customWidth="1"/>
    <col min="5" max="5" width="13.109375" bestFit="1" customWidth="1"/>
    <col min="8" max="8" width="15.109375" bestFit="1" customWidth="1"/>
    <col min="10" max="10" width="13.109375" bestFit="1" customWidth="1"/>
  </cols>
  <sheetData>
    <row r="1" spans="1:10" ht="28.5" customHeight="1">
      <c r="A1" s="119" t="s">
        <v>0</v>
      </c>
      <c r="B1" s="119"/>
      <c r="C1" s="119"/>
      <c r="D1" s="119"/>
      <c r="E1" s="3"/>
    </row>
    <row r="2" spans="1:10" ht="21" customHeight="1">
      <c r="A2" s="120" t="s">
        <v>1</v>
      </c>
      <c r="B2" s="120"/>
      <c r="C2" s="120"/>
      <c r="D2" s="120"/>
      <c r="E2" s="2"/>
    </row>
    <row r="3" spans="1:10" ht="15" customHeight="1">
      <c r="A3" s="131" t="s">
        <v>2</v>
      </c>
      <c r="B3" s="131"/>
      <c r="C3" s="131"/>
      <c r="D3" s="131"/>
      <c r="E3" s="1"/>
    </row>
    <row r="5" spans="1:10" ht="18.75" customHeight="1">
      <c r="A5" s="133" t="s">
        <v>934</v>
      </c>
      <c r="B5" s="133"/>
      <c r="C5" s="133"/>
      <c r="D5" s="133"/>
      <c r="E5" s="4"/>
    </row>
    <row r="6" spans="1:10" ht="18">
      <c r="A6" s="135" t="s">
        <v>1075</v>
      </c>
      <c r="B6" s="135"/>
      <c r="C6" s="135"/>
      <c r="D6" s="135"/>
      <c r="E6" s="5"/>
    </row>
    <row r="7" spans="1:10" ht="15.6">
      <c r="A7" s="129" t="s">
        <v>3</v>
      </c>
      <c r="B7" s="129"/>
      <c r="C7" s="129"/>
      <c r="D7" s="129"/>
      <c r="E7" s="6"/>
    </row>
    <row r="10" spans="1:10" ht="15" customHeight="1">
      <c r="B10" s="128" t="s">
        <v>4</v>
      </c>
      <c r="C10" s="130" t="s">
        <v>6</v>
      </c>
      <c r="J10" s="12"/>
    </row>
    <row r="11" spans="1:10">
      <c r="B11" s="128"/>
      <c r="C11" s="130"/>
    </row>
    <row r="12" spans="1:10">
      <c r="B12" s="7" t="s">
        <v>935</v>
      </c>
      <c r="C12" s="137">
        <v>35098.800000000003</v>
      </c>
    </row>
    <row r="13" spans="1:10">
      <c r="B13" s="7" t="s">
        <v>936</v>
      </c>
      <c r="C13" s="138">
        <v>22897.134572483345</v>
      </c>
    </row>
    <row r="14" spans="1:10">
      <c r="B14" s="7" t="s">
        <v>1031</v>
      </c>
      <c r="C14" s="138">
        <v>3178.2535253100004</v>
      </c>
    </row>
    <row r="15" spans="1:10">
      <c r="B15" s="7" t="s">
        <v>937</v>
      </c>
      <c r="C15" s="138">
        <v>426</v>
      </c>
      <c r="F15" t="s">
        <v>943</v>
      </c>
    </row>
    <row r="16" spans="1:10">
      <c r="B16" s="7" t="s">
        <v>938</v>
      </c>
      <c r="C16" s="137">
        <v>1870.7841749500001</v>
      </c>
    </row>
    <row r="17" spans="2:5">
      <c r="B17" s="7" t="s">
        <v>939</v>
      </c>
      <c r="C17" s="138">
        <v>1398.9635013300001</v>
      </c>
    </row>
    <row r="18" spans="2:5">
      <c r="B18" s="7" t="s">
        <v>940</v>
      </c>
      <c r="C18" s="138">
        <v>502.01800484</v>
      </c>
    </row>
    <row r="19" spans="2:5">
      <c r="B19" s="7" t="s">
        <v>941</v>
      </c>
      <c r="C19" s="138">
        <v>999.72014644000001</v>
      </c>
    </row>
    <row r="20" spans="2:5">
      <c r="B20" s="35" t="s">
        <v>32</v>
      </c>
      <c r="C20" s="117">
        <v>66371.673925353345</v>
      </c>
    </row>
    <row r="21" spans="2:5">
      <c r="B21" s="15" t="s">
        <v>13</v>
      </c>
      <c r="C21" s="16"/>
      <c r="E21" s="11"/>
    </row>
    <row r="22" spans="2:5">
      <c r="B22" s="127" t="s">
        <v>33</v>
      </c>
      <c r="C22" s="127"/>
      <c r="E22" s="11"/>
    </row>
    <row r="23" spans="2:5" ht="13.5" customHeight="1">
      <c r="B23" s="127" t="s">
        <v>942</v>
      </c>
      <c r="C23" s="127"/>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G9" sqref="G9"/>
    </sheetView>
  </sheetViews>
  <sheetFormatPr baseColWidth="10" defaultColWidth="11.44140625" defaultRowHeight="14.4"/>
  <cols>
    <col min="1" max="1" width="15.5546875" customWidth="1"/>
    <col min="2" max="2" width="78.44140625" customWidth="1"/>
    <col min="3" max="3" width="17.109375" customWidth="1"/>
    <col min="4" max="4" width="13.5546875" customWidth="1"/>
    <col min="5" max="5" width="18.109375" customWidth="1"/>
    <col min="7" max="7" width="13.109375" bestFit="1" customWidth="1"/>
    <col min="10" max="10" width="15.109375" bestFit="1" customWidth="1"/>
  </cols>
  <sheetData>
    <row r="1" spans="1:7" ht="28.5" customHeight="1">
      <c r="A1" s="119" t="s">
        <v>0</v>
      </c>
      <c r="B1" s="119"/>
      <c r="C1" s="119"/>
      <c r="D1" s="119"/>
      <c r="E1" s="119"/>
      <c r="F1" s="119"/>
      <c r="G1" s="3"/>
    </row>
    <row r="2" spans="1:7" ht="21" customHeight="1">
      <c r="A2" s="120" t="s">
        <v>1</v>
      </c>
      <c r="B2" s="120"/>
      <c r="C2" s="120"/>
      <c r="D2" s="120"/>
      <c r="E2" s="120"/>
      <c r="F2" s="120"/>
      <c r="G2" s="2"/>
    </row>
    <row r="3" spans="1:7" ht="15" customHeight="1">
      <c r="A3" s="131" t="s">
        <v>2</v>
      </c>
      <c r="B3" s="131"/>
      <c r="C3" s="131"/>
      <c r="D3" s="131"/>
      <c r="E3" s="131"/>
      <c r="F3" s="131"/>
      <c r="G3" s="1"/>
    </row>
    <row r="5" spans="1:7" ht="18.75" customHeight="1">
      <c r="A5" s="133" t="s">
        <v>914</v>
      </c>
      <c r="B5" s="133"/>
      <c r="C5" s="133"/>
      <c r="D5" s="133"/>
      <c r="E5" s="133"/>
      <c r="F5" s="133"/>
      <c r="G5" s="4"/>
    </row>
    <row r="6" spans="1:7" ht="18">
      <c r="A6" s="135" t="s">
        <v>1075</v>
      </c>
      <c r="B6" s="135"/>
      <c r="C6" s="135"/>
      <c r="D6" s="135"/>
      <c r="E6" s="135"/>
      <c r="F6" s="135"/>
      <c r="G6" s="5"/>
    </row>
    <row r="7" spans="1:7" ht="15.6">
      <c r="A7" s="129" t="s">
        <v>3</v>
      </c>
      <c r="B7" s="129"/>
      <c r="C7" s="129"/>
      <c r="D7" s="129"/>
      <c r="E7" s="129"/>
      <c r="F7" s="129"/>
      <c r="G7" s="6"/>
    </row>
    <row r="10" spans="1:7" ht="15" customHeight="1">
      <c r="B10" s="128" t="s">
        <v>4</v>
      </c>
      <c r="C10" s="54" t="s">
        <v>5</v>
      </c>
      <c r="D10" s="130" t="s">
        <v>1037</v>
      </c>
      <c r="E10" s="130" t="s">
        <v>6</v>
      </c>
    </row>
    <row r="11" spans="1:7">
      <c r="B11" s="128"/>
      <c r="C11" s="60" t="s">
        <v>7</v>
      </c>
      <c r="D11" s="130"/>
      <c r="E11" s="130"/>
    </row>
    <row r="12" spans="1:7">
      <c r="B12" s="23" t="s">
        <v>8</v>
      </c>
      <c r="C12" s="20">
        <v>33734.068184000003</v>
      </c>
      <c r="D12" s="20">
        <v>39361.036434999995</v>
      </c>
      <c r="E12" s="20">
        <v>34406.58609664</v>
      </c>
    </row>
    <row r="13" spans="1:7" s="7" customFormat="1">
      <c r="B13" s="45" t="s">
        <v>900</v>
      </c>
      <c r="C13" s="36">
        <v>33734.068184000003</v>
      </c>
      <c r="D13" s="36">
        <v>39361.036434999995</v>
      </c>
      <c r="E13" s="36">
        <v>34406.58609664</v>
      </c>
    </row>
    <row r="14" spans="1:7" s="7" customFormat="1">
      <c r="B14" s="24" t="s">
        <v>901</v>
      </c>
      <c r="C14" s="38">
        <v>33734.068184000003</v>
      </c>
      <c r="D14" s="38">
        <v>39361.036434999995</v>
      </c>
      <c r="E14" s="38">
        <v>34406.58609664</v>
      </c>
    </row>
    <row r="15" spans="1:7" s="7" customFormat="1">
      <c r="B15" s="70" t="s">
        <v>902</v>
      </c>
      <c r="C15" s="71">
        <v>1457.0259960000001</v>
      </c>
      <c r="D15" s="71">
        <v>1614.5690039999999</v>
      </c>
      <c r="E15" s="71">
        <v>1207.1914768600004</v>
      </c>
    </row>
    <row r="16" spans="1:7" s="7" customFormat="1">
      <c r="B16" s="72" t="s">
        <v>903</v>
      </c>
      <c r="C16" s="30">
        <v>399.99599999999998</v>
      </c>
      <c r="D16" s="30">
        <v>394.48254900000001</v>
      </c>
      <c r="E16" s="30">
        <v>334.74982259000001</v>
      </c>
    </row>
    <row r="17" spans="2:10" s="7" customFormat="1">
      <c r="B17" s="72" t="s">
        <v>904</v>
      </c>
      <c r="C17" s="30">
        <v>683.82999600000005</v>
      </c>
      <c r="D17" s="30">
        <v>675.65794700000004</v>
      </c>
      <c r="E17" s="30">
        <v>454.23186243000004</v>
      </c>
    </row>
    <row r="18" spans="2:10" s="7" customFormat="1">
      <c r="B18" s="72" t="s">
        <v>905</v>
      </c>
      <c r="C18" s="30">
        <v>153.78</v>
      </c>
      <c r="D18" s="30">
        <v>153.78</v>
      </c>
      <c r="E18" s="30">
        <v>85.435177379999999</v>
      </c>
    </row>
    <row r="19" spans="2:10" s="7" customFormat="1">
      <c r="B19" s="72" t="s">
        <v>906</v>
      </c>
      <c r="C19" s="30">
        <v>172.62</v>
      </c>
      <c r="D19" s="30">
        <v>343.84850799999998</v>
      </c>
      <c r="E19" s="30">
        <v>293.02921949</v>
      </c>
    </row>
    <row r="20" spans="2:10" s="7" customFormat="1">
      <c r="B20" s="72" t="s">
        <v>907</v>
      </c>
      <c r="C20" s="30">
        <v>46.8</v>
      </c>
      <c r="D20" s="30">
        <v>46.8</v>
      </c>
      <c r="E20" s="30">
        <v>39.74539497</v>
      </c>
    </row>
    <row r="21" spans="2:10" s="7" customFormat="1">
      <c r="B21" s="70" t="s">
        <v>908</v>
      </c>
      <c r="C21" s="71">
        <v>32277.042187999999</v>
      </c>
      <c r="D21" s="71">
        <v>37746.46743099999</v>
      </c>
      <c r="E21" s="71">
        <v>33199.394619779996</v>
      </c>
      <c r="J21" s="55"/>
    </row>
    <row r="22" spans="2:10" s="7" customFormat="1">
      <c r="B22" s="72" t="s">
        <v>909</v>
      </c>
      <c r="C22" s="30">
        <v>155.37245100000001</v>
      </c>
      <c r="D22" s="30">
        <v>135.37245100000001</v>
      </c>
      <c r="E22" s="30">
        <v>120.79869873999999</v>
      </c>
    </row>
    <row r="23" spans="2:10" s="7" customFormat="1">
      <c r="B23" s="72" t="s">
        <v>910</v>
      </c>
      <c r="C23" s="30">
        <v>684.62754900000004</v>
      </c>
      <c r="D23" s="30">
        <v>609.46133599999996</v>
      </c>
      <c r="E23" s="30">
        <v>581.08649797999999</v>
      </c>
    </row>
    <row r="24" spans="2:10" s="7" customFormat="1">
      <c r="B24" s="72" t="s">
        <v>911</v>
      </c>
      <c r="C24" s="30">
        <v>26730</v>
      </c>
      <c r="D24" s="30">
        <v>27392.412723000001</v>
      </c>
      <c r="E24" s="30">
        <v>24799.21348083</v>
      </c>
    </row>
    <row r="25" spans="2:10" s="7" customFormat="1">
      <c r="B25" s="72" t="s">
        <v>912</v>
      </c>
      <c r="C25" s="30">
        <v>28.56</v>
      </c>
      <c r="D25" s="30">
        <v>66.649799999999999</v>
      </c>
      <c r="E25" s="30">
        <v>45.431849999999997</v>
      </c>
    </row>
    <row r="26" spans="2:10" s="7" customFormat="1">
      <c r="B26" s="72" t="s">
        <v>933</v>
      </c>
      <c r="C26" s="30">
        <v>2628</v>
      </c>
      <c r="D26" s="30">
        <v>6513.1083842299995</v>
      </c>
      <c r="E26" s="30">
        <v>5560.9052813099997</v>
      </c>
    </row>
    <row r="27" spans="2:10" s="7" customFormat="1">
      <c r="B27" s="72" t="s">
        <v>913</v>
      </c>
      <c r="C27" s="30">
        <v>2050.482188</v>
      </c>
      <c r="D27" s="30">
        <v>3029.46273677</v>
      </c>
      <c r="E27" s="30">
        <v>2091.9588109199999</v>
      </c>
    </row>
    <row r="28" spans="2:10">
      <c r="B28" s="35" t="s">
        <v>32</v>
      </c>
      <c r="C28" s="31">
        <v>33734.068184000003</v>
      </c>
      <c r="D28" s="31">
        <v>39361.036434999995</v>
      </c>
      <c r="E28" s="31">
        <v>34406.58609664</v>
      </c>
    </row>
    <row r="29" spans="2:10">
      <c r="B29" s="15" t="s">
        <v>13</v>
      </c>
      <c r="C29" s="16"/>
      <c r="D29" s="16"/>
      <c r="E29" s="16"/>
      <c r="G29" s="11"/>
    </row>
    <row r="30" spans="2:10" ht="26.25" customHeight="1">
      <c r="B30" s="127" t="s">
        <v>1079</v>
      </c>
      <c r="C30" s="127"/>
      <c r="D30" s="127"/>
      <c r="E30" s="127"/>
      <c r="F30" s="8"/>
    </row>
    <row r="31" spans="2:10" ht="16.5" customHeight="1">
      <c r="B31" s="50" t="s">
        <v>915</v>
      </c>
      <c r="C31" s="50"/>
      <c r="D31" s="50"/>
      <c r="E31" s="50"/>
    </row>
    <row r="32" spans="2:10" ht="17.25" customHeight="1">
      <c r="B32" s="50" t="s">
        <v>916</v>
      </c>
      <c r="C32" s="50"/>
      <c r="D32" s="50"/>
      <c r="E32" s="50"/>
    </row>
    <row r="33" spans="2:5" ht="24.75" customHeight="1">
      <c r="B33" s="127" t="s">
        <v>1044</v>
      </c>
      <c r="C33" s="127"/>
      <c r="D33" s="127"/>
      <c r="E33" s="127"/>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A1:F1"/>
    <mergeCell ref="A2:F2"/>
    <mergeCell ref="A3:F3"/>
    <mergeCell ref="A5:F5"/>
    <mergeCell ref="A6:F6"/>
    <mergeCell ref="B30:E30"/>
    <mergeCell ref="B33:E33"/>
    <mergeCell ref="A7:F7"/>
    <mergeCell ref="B10:B11"/>
    <mergeCell ref="E10:E11"/>
    <mergeCell ref="D10:D11"/>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012DC-FA71-494F-9D2D-4A74A9F3EAAD}">
  <dimension ref="A1:F42"/>
  <sheetViews>
    <sheetView showGridLines="0" zoomScale="90" zoomScaleNormal="90" workbookViewId="0">
      <selection activeCell="E25" sqref="E25"/>
    </sheetView>
  </sheetViews>
  <sheetFormatPr baseColWidth="10" defaultColWidth="11.44140625" defaultRowHeight="14.4"/>
  <cols>
    <col min="1" max="1" width="76.88671875" bestFit="1" customWidth="1"/>
    <col min="2" max="2" width="28.109375" bestFit="1" customWidth="1"/>
    <col min="3" max="3" width="29.21875" bestFit="1" customWidth="1"/>
    <col min="4" max="4" width="32.77734375" bestFit="1" customWidth="1"/>
    <col min="5" max="5" width="34.109375" bestFit="1" customWidth="1"/>
    <col min="6" max="6" width="14.88671875" bestFit="1" customWidth="1"/>
  </cols>
  <sheetData>
    <row r="1" spans="1:6" ht="28.5" customHeight="1">
      <c r="A1" s="119" t="s">
        <v>0</v>
      </c>
      <c r="B1" s="119"/>
      <c r="C1" s="119"/>
      <c r="D1" s="119"/>
      <c r="E1" s="119"/>
      <c r="F1" s="119"/>
    </row>
    <row r="2" spans="1:6" ht="21" customHeight="1">
      <c r="A2" s="120" t="s">
        <v>1</v>
      </c>
      <c r="B2" s="120"/>
      <c r="C2" s="120"/>
      <c r="D2" s="120"/>
      <c r="E2" s="120"/>
      <c r="F2" s="120"/>
    </row>
    <row r="3" spans="1:6" ht="15" customHeight="1">
      <c r="A3" s="131" t="s">
        <v>2</v>
      </c>
      <c r="B3" s="131"/>
      <c r="C3" s="131"/>
      <c r="D3" s="131"/>
      <c r="E3" s="131"/>
      <c r="F3" s="131"/>
    </row>
    <row r="5" spans="1:6" ht="18.75" customHeight="1">
      <c r="A5" s="133" t="s">
        <v>14</v>
      </c>
      <c r="B5" s="133"/>
      <c r="C5" s="133"/>
      <c r="D5" s="133"/>
      <c r="E5" s="133"/>
      <c r="F5" s="133"/>
    </row>
    <row r="6" spans="1:6" ht="18">
      <c r="A6" s="133" t="s">
        <v>247</v>
      </c>
      <c r="B6" s="133"/>
      <c r="C6" s="133"/>
      <c r="D6" s="133"/>
      <c r="E6" s="133"/>
      <c r="F6" s="133"/>
    </row>
    <row r="7" spans="1:6" ht="18.75" customHeight="1">
      <c r="A7" s="136" t="s">
        <v>1076</v>
      </c>
      <c r="B7" s="136"/>
      <c r="C7" s="136"/>
      <c r="D7" s="136"/>
      <c r="E7" s="136"/>
      <c r="F7" s="136"/>
    </row>
    <row r="8" spans="1:6" ht="18.75" customHeight="1">
      <c r="A8" s="136" t="s">
        <v>1080</v>
      </c>
      <c r="B8" s="136"/>
      <c r="C8" s="136"/>
      <c r="D8" s="136"/>
      <c r="E8" s="136"/>
      <c r="F8" s="136"/>
    </row>
    <row r="9" spans="1:6" ht="15.6">
      <c r="A9" s="129" t="s">
        <v>248</v>
      </c>
      <c r="B9" s="129"/>
      <c r="C9" s="129"/>
      <c r="D9" s="129"/>
      <c r="E9" s="129"/>
      <c r="F9" s="129"/>
    </row>
    <row r="12" spans="1:6">
      <c r="D12" s="12"/>
    </row>
    <row r="15" spans="1:6">
      <c r="A15" t="s">
        <v>249</v>
      </c>
      <c r="B15" t="s">
        <v>1042</v>
      </c>
      <c r="C15" t="s">
        <v>1043</v>
      </c>
      <c r="D15" t="s">
        <v>250</v>
      </c>
    </row>
    <row r="16" spans="1:6">
      <c r="A16" s="65" t="s">
        <v>252</v>
      </c>
      <c r="B16" s="51">
        <v>1155565310650</v>
      </c>
      <c r="C16" s="51">
        <v>1274896920461.3196</v>
      </c>
      <c r="D16" s="51">
        <v>1084189762728.4902</v>
      </c>
    </row>
    <row r="17" spans="1:6">
      <c r="A17" s="66" t="s">
        <v>8</v>
      </c>
      <c r="B17" s="51">
        <v>1046280711338</v>
      </c>
      <c r="C17" s="51">
        <v>1185688191230.3196</v>
      </c>
      <c r="D17" s="51">
        <v>1016873718645.3901</v>
      </c>
    </row>
    <row r="18" spans="1:6">
      <c r="A18" s="67" t="s">
        <v>9</v>
      </c>
      <c r="B18" s="51">
        <v>905574301146</v>
      </c>
      <c r="C18" s="51">
        <v>1018906709990.0597</v>
      </c>
      <c r="D18" s="51">
        <v>911494119109.56018</v>
      </c>
    </row>
    <row r="19" spans="1:6">
      <c r="A19" s="68" t="s">
        <v>16</v>
      </c>
      <c r="B19" s="51">
        <v>376517568582</v>
      </c>
      <c r="C19" s="51">
        <v>398679516948.41974</v>
      </c>
      <c r="D19" s="51">
        <v>340411771510.75</v>
      </c>
    </row>
    <row r="20" spans="1:6">
      <c r="A20" s="68" t="s">
        <v>17</v>
      </c>
      <c r="B20" s="51">
        <v>56464492902</v>
      </c>
      <c r="C20" s="51">
        <v>57395181339.290001</v>
      </c>
      <c r="D20" s="51">
        <v>52471476125.369987</v>
      </c>
    </row>
    <row r="21" spans="1:6">
      <c r="A21" s="68" t="s">
        <v>10</v>
      </c>
      <c r="B21" s="51">
        <v>193105783455</v>
      </c>
      <c r="C21" s="51">
        <v>188291663455</v>
      </c>
      <c r="D21" s="51">
        <v>169782428485.84998</v>
      </c>
    </row>
    <row r="22" spans="1:6">
      <c r="A22" s="68" t="s">
        <v>18</v>
      </c>
      <c r="B22" s="51">
        <v>0</v>
      </c>
      <c r="C22" s="51">
        <v>45228954756.970001</v>
      </c>
      <c r="D22" s="51">
        <v>39679218419.849998</v>
      </c>
    </row>
    <row r="23" spans="1:6">
      <c r="A23" s="68" t="s">
        <v>19</v>
      </c>
      <c r="B23" s="51">
        <v>279178976374</v>
      </c>
      <c r="C23" s="51">
        <v>326254681013.56995</v>
      </c>
      <c r="D23" s="51">
        <v>306128076236.0802</v>
      </c>
    </row>
    <row r="24" spans="1:6">
      <c r="A24" s="68" t="s">
        <v>20</v>
      </c>
      <c r="B24" s="51">
        <v>307479833</v>
      </c>
      <c r="C24" s="51">
        <v>3056712476.8099999</v>
      </c>
      <c r="D24" s="51">
        <v>3021148331.6599998</v>
      </c>
      <c r="E24" s="12"/>
    </row>
    <row r="25" spans="1:6">
      <c r="A25" s="67" t="s">
        <v>11</v>
      </c>
      <c r="B25" s="51">
        <v>140706410192</v>
      </c>
      <c r="C25" s="51">
        <v>166781481240.26001</v>
      </c>
      <c r="D25" s="51">
        <v>105379599535.83005</v>
      </c>
    </row>
    <row r="26" spans="1:6">
      <c r="A26" s="68" t="s">
        <v>21</v>
      </c>
      <c r="B26" s="51">
        <v>33202933419</v>
      </c>
      <c r="C26" s="51">
        <v>43338491930.849998</v>
      </c>
      <c r="D26" s="51">
        <v>24685064813.160027</v>
      </c>
      <c r="F26" s="12"/>
    </row>
    <row r="27" spans="1:6">
      <c r="A27" s="68" t="s">
        <v>22</v>
      </c>
      <c r="B27" s="51">
        <v>61017821671</v>
      </c>
      <c r="C27" s="51">
        <v>60486707337.749985</v>
      </c>
      <c r="D27" s="51">
        <v>36198516402.230011</v>
      </c>
    </row>
    <row r="28" spans="1:6">
      <c r="A28" s="68" t="s">
        <v>23</v>
      </c>
      <c r="B28" s="51">
        <v>26359067</v>
      </c>
      <c r="C28" s="51">
        <v>50625508.790000007</v>
      </c>
      <c r="D28" s="51">
        <v>10832758.379999999</v>
      </c>
    </row>
    <row r="29" spans="1:6">
      <c r="A29" s="68" t="s">
        <v>24</v>
      </c>
      <c r="B29" s="51">
        <v>2309866101</v>
      </c>
      <c r="C29" s="51">
        <v>4926290081.71</v>
      </c>
      <c r="D29" s="51">
        <v>3406817073.8300004</v>
      </c>
    </row>
    <row r="30" spans="1:6">
      <c r="A30" s="68" t="s">
        <v>25</v>
      </c>
      <c r="B30" s="51">
        <v>42703145659</v>
      </c>
      <c r="C30" s="51">
        <v>57569726561.210007</v>
      </c>
      <c r="D30" s="51">
        <v>41078368488.230019</v>
      </c>
    </row>
    <row r="31" spans="1:6">
      <c r="A31" s="68" t="s">
        <v>26</v>
      </c>
      <c r="B31" s="51">
        <v>1446284275</v>
      </c>
      <c r="C31" s="51">
        <v>409639819.95000023</v>
      </c>
      <c r="D31" s="51">
        <v>0</v>
      </c>
    </row>
    <row r="32" spans="1:6">
      <c r="A32" s="66" t="s">
        <v>253</v>
      </c>
      <c r="B32" s="51">
        <v>109284599312</v>
      </c>
      <c r="C32" s="51">
        <v>89208729231</v>
      </c>
      <c r="D32" s="51">
        <v>67316044083.100021</v>
      </c>
    </row>
    <row r="33" spans="1:6">
      <c r="A33" s="67" t="s">
        <v>12</v>
      </c>
      <c r="B33" s="51">
        <v>109284599312</v>
      </c>
      <c r="C33" s="51">
        <v>89208729231</v>
      </c>
      <c r="D33" s="51">
        <v>67316044083.100021</v>
      </c>
    </row>
    <row r="34" spans="1:6">
      <c r="A34" s="68" t="s">
        <v>28</v>
      </c>
      <c r="B34" s="51">
        <v>6051954592</v>
      </c>
      <c r="C34" s="51">
        <v>5903284409</v>
      </c>
      <c r="D34" s="51">
        <v>5474097739.21</v>
      </c>
    </row>
    <row r="35" spans="1:6">
      <c r="A35" s="68" t="s">
        <v>29</v>
      </c>
      <c r="B35" s="51">
        <v>103232644720</v>
      </c>
      <c r="C35" s="51">
        <v>77430158928</v>
      </c>
      <c r="D35" s="51">
        <v>55966660453.430016</v>
      </c>
      <c r="F35" s="52"/>
    </row>
    <row r="36" spans="1:6">
      <c r="A36" s="68" t="s">
        <v>254</v>
      </c>
      <c r="B36" s="51">
        <v>0</v>
      </c>
      <c r="C36" s="51">
        <v>0</v>
      </c>
      <c r="D36" s="51">
        <v>0</v>
      </c>
    </row>
    <row r="37" spans="1:6">
      <c r="A37" s="68" t="s">
        <v>30</v>
      </c>
      <c r="B37" s="51">
        <v>0</v>
      </c>
      <c r="C37" s="51">
        <v>802238735</v>
      </c>
      <c r="D37" s="51">
        <v>802238732.89999998</v>
      </c>
      <c r="F37" s="12"/>
    </row>
    <row r="38" spans="1:6">
      <c r="A38" s="68" t="s">
        <v>31</v>
      </c>
      <c r="B38" s="51">
        <v>0</v>
      </c>
      <c r="C38" s="51">
        <v>5073047159</v>
      </c>
      <c r="D38" s="51">
        <v>5073047157.5600014</v>
      </c>
    </row>
    <row r="39" spans="1:6">
      <c r="A39" s="65" t="s">
        <v>251</v>
      </c>
      <c r="B39" s="51">
        <v>1155565310650</v>
      </c>
      <c r="C39" s="51">
        <v>1274896920461.3196</v>
      </c>
      <c r="D39" s="51">
        <v>1084189762728.4902</v>
      </c>
    </row>
    <row r="40" spans="1:6">
      <c r="C40" s="52"/>
      <c r="D40" s="12"/>
    </row>
    <row r="41" spans="1:6">
      <c r="C41" s="12"/>
      <c r="D41" s="12"/>
    </row>
    <row r="42" spans="1:6">
      <c r="B42" s="12"/>
      <c r="D42" s="69"/>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2022-12-06T15:04:21Z</dcterms:modified>
  <cp:category/>
  <cp:contentStatus/>
</cp:coreProperties>
</file>