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hidePivotFieldList="1" defaultThemeVersion="124226"/>
  <mc:AlternateContent xmlns:mc="http://schemas.openxmlformats.org/markup-compatibility/2006">
    <mc:Choice Requires="x15">
      <x15ac:absPath xmlns:x15ac="http://schemas.microsoft.com/office/spreadsheetml/2010/11/ac" url="https://dgprd.sharepoint.com/sites/DGF/Documentos compartidos/Estadísticas/Anuales/2024/Gastos/Administración Central/"/>
    </mc:Choice>
  </mc:AlternateContent>
  <xr:revisionPtr revIDLastSave="240" documentId="8_{ACF5F0EB-C587-4269-A5DD-696108FE08A9}" xr6:coauthVersionLast="47" xr6:coauthVersionMax="47" xr10:uidLastSave="{D73CD461-3D2F-45F5-8C06-2CCBA3AC973F}"/>
  <bookViews>
    <workbookView xWindow="-120" yWindow="-120" windowWidth="29040" windowHeight="15720" firstSheet="2" activeTab="2" xr2:uid="{00000000-000D-0000-FFFF-FFFF00000000}"/>
  </bookViews>
  <sheets>
    <sheet name="1990-2002" sheetId="1" r:id="rId1"/>
    <sheet name="2003-2013" sheetId="5" r:id="rId2"/>
    <sheet name="2014-2024" sheetId="4" r:id="rId3"/>
  </sheets>
  <definedNames>
    <definedName name="_xlnm.Print_Area" localSheetId="1">'2003-2013'!$B$1:$L$52</definedName>
    <definedName name="_xlnm.Print_Area" localSheetId="2">'2014-2024'!$A$2:$C$82</definedName>
    <definedName name="Z_24369831_7983_4C5C_8674_2660A2D1AC00_.wvu.Rows" localSheetId="1" hidden="1">'2003-2013'!$3:$3,'2003-2013'!#REF!,'2003-2013'!#REF!</definedName>
    <definedName name="Z_2B103745_7C82_460F_A23A_62D863630B39_.wvu.Rows" localSheetId="1" hidden="1">'2003-2013'!$3:$3,'2003-2013'!#REF!,'2003-2013'!#REF!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6" i="5" l="1"/>
  <c r="L46" i="5"/>
  <c r="K46" i="5"/>
  <c r="J46" i="5"/>
  <c r="I46" i="5"/>
  <c r="H46" i="5"/>
  <c r="G46" i="5"/>
  <c r="F46" i="5"/>
  <c r="E46" i="5"/>
  <c r="D46" i="5"/>
  <c r="C46" i="5"/>
  <c r="M34" i="5"/>
  <c r="L34" i="5"/>
  <c r="K34" i="5"/>
  <c r="K48" i="5" s="1"/>
  <c r="J34" i="5"/>
  <c r="I34" i="5"/>
  <c r="H34" i="5"/>
  <c r="G34" i="5"/>
  <c r="F34" i="5"/>
  <c r="E34" i="5"/>
  <c r="D34" i="5"/>
  <c r="C34" i="5"/>
  <c r="L48" i="5" l="1"/>
  <c r="J48" i="5"/>
  <c r="G48" i="5"/>
  <c r="D48" i="5"/>
  <c r="M48" i="5"/>
  <c r="I48" i="5"/>
  <c r="F48" i="5"/>
  <c r="E48" i="5"/>
  <c r="C48" i="5"/>
  <c r="H48" i="5"/>
  <c r="J56" i="4" l="1"/>
  <c r="C42" i="1" l="1"/>
  <c r="O42" i="1" l="1"/>
  <c r="N42" i="1"/>
  <c r="M42" i="1"/>
  <c r="L42" i="1"/>
  <c r="K42" i="1"/>
  <c r="J42" i="1"/>
  <c r="I42" i="1"/>
  <c r="H42" i="1"/>
  <c r="G42" i="1"/>
  <c r="F42" i="1"/>
  <c r="E42" i="1"/>
  <c r="D42" i="1"/>
  <c r="O38" i="1"/>
  <c r="N38" i="1"/>
  <c r="M38" i="1"/>
  <c r="L38" i="1"/>
  <c r="K38" i="1"/>
  <c r="J38" i="1"/>
  <c r="I38" i="1"/>
  <c r="H38" i="1"/>
  <c r="G38" i="1"/>
  <c r="F38" i="1"/>
  <c r="E38" i="1"/>
  <c r="D38" i="1"/>
  <c r="C38" i="1"/>
  <c r="O34" i="1"/>
  <c r="N34" i="1"/>
  <c r="M34" i="1"/>
  <c r="L34" i="1"/>
  <c r="K34" i="1"/>
  <c r="J34" i="1"/>
  <c r="I34" i="1"/>
  <c r="H34" i="1"/>
  <c r="G34" i="1"/>
  <c r="F34" i="1"/>
  <c r="E34" i="1"/>
  <c r="D34" i="1"/>
  <c r="C34" i="1"/>
  <c r="O29" i="1"/>
  <c r="N29" i="1"/>
  <c r="M29" i="1"/>
  <c r="L29" i="1"/>
  <c r="K29" i="1"/>
  <c r="J29" i="1"/>
  <c r="I29" i="1"/>
  <c r="H29" i="1"/>
  <c r="G29" i="1"/>
  <c r="F29" i="1"/>
  <c r="E29" i="1"/>
  <c r="D29" i="1"/>
  <c r="C29" i="1"/>
  <c r="O25" i="1"/>
  <c r="N25" i="1"/>
  <c r="M25" i="1"/>
  <c r="L25" i="1"/>
  <c r="K25" i="1"/>
  <c r="J25" i="1"/>
  <c r="I25" i="1"/>
  <c r="H25" i="1"/>
  <c r="G25" i="1"/>
  <c r="F25" i="1"/>
  <c r="E25" i="1"/>
  <c r="D25" i="1"/>
  <c r="C25" i="1"/>
  <c r="O18" i="1"/>
  <c r="N18" i="1"/>
  <c r="M18" i="1"/>
  <c r="L18" i="1"/>
  <c r="K18" i="1"/>
  <c r="J18" i="1"/>
  <c r="I18" i="1"/>
  <c r="H18" i="1"/>
  <c r="G18" i="1"/>
  <c r="F18" i="1"/>
  <c r="E18" i="1"/>
  <c r="D18" i="1"/>
  <c r="C18" i="1"/>
  <c r="O14" i="1"/>
  <c r="N14" i="1"/>
  <c r="M14" i="1"/>
  <c r="L14" i="1"/>
  <c r="K14" i="1"/>
  <c r="J14" i="1"/>
  <c r="I14" i="1"/>
  <c r="H14" i="1"/>
  <c r="G14" i="1"/>
  <c r="F14" i="1"/>
  <c r="E14" i="1"/>
  <c r="D14" i="1"/>
  <c r="C14" i="1"/>
  <c r="O10" i="1"/>
  <c r="N10" i="1"/>
  <c r="M10" i="1"/>
  <c r="L10" i="1"/>
  <c r="K10" i="1"/>
  <c r="J10" i="1"/>
  <c r="I10" i="1"/>
  <c r="H10" i="1"/>
  <c r="G10" i="1"/>
  <c r="F10" i="1"/>
  <c r="E10" i="1"/>
  <c r="D10" i="1"/>
  <c r="C10" i="1"/>
  <c r="O9" i="1" l="1"/>
  <c r="C24" i="1"/>
  <c r="C9" i="1"/>
  <c r="G9" i="1"/>
  <c r="K9" i="1"/>
  <c r="D24" i="1"/>
  <c r="L24" i="1"/>
  <c r="G24" i="1"/>
  <c r="K24" i="1"/>
  <c r="O24" i="1"/>
  <c r="J24" i="1"/>
  <c r="I24" i="1"/>
  <c r="J9" i="1"/>
  <c r="E9" i="1"/>
  <c r="M9" i="1"/>
  <c r="M24" i="1"/>
  <c r="H9" i="1"/>
  <c r="F9" i="1"/>
  <c r="N9" i="1"/>
  <c r="F24" i="1"/>
  <c r="N24" i="1"/>
  <c r="E24" i="1"/>
  <c r="H24" i="1"/>
  <c r="I9" i="1"/>
  <c r="D9" i="1"/>
  <c r="L9" i="1"/>
  <c r="N47" i="1" l="1"/>
  <c r="I47" i="1"/>
  <c r="D47" i="1"/>
  <c r="C47" i="1"/>
  <c r="G47" i="1"/>
  <c r="M47" i="1"/>
  <c r="F47" i="1"/>
  <c r="E47" i="1"/>
  <c r="L47" i="1"/>
  <c r="H47" i="1"/>
  <c r="J47" i="1"/>
  <c r="K47" i="1"/>
  <c r="O47" i="1"/>
</calcChain>
</file>

<file path=xl/sharedStrings.xml><?xml version="1.0" encoding="utf-8"?>
<sst xmlns="http://schemas.openxmlformats.org/spreadsheetml/2006/main" count="188" uniqueCount="161">
  <si>
    <t>MINISTERIO DE HACIENDA</t>
  </si>
  <si>
    <t>DIRECCIÓN GENERAL DE PRESUPUESTO</t>
  </si>
  <si>
    <t>EJECUCIÓN PRESUPUESTARIA DEL GOBIERNO CENTRAL</t>
  </si>
  <si>
    <t>CLASIFICACIÓN ECONÓMICA</t>
  </si>
  <si>
    <t>PERIODO 1990 - 2002</t>
  </si>
  <si>
    <t>En millones RD$</t>
  </si>
  <si>
    <t>DETALLE</t>
  </si>
  <si>
    <t>I - GASTOS CORRIENTES</t>
  </si>
  <si>
    <t>A - GASTOS DE OPERACION</t>
  </si>
  <si>
    <t>1 - SERVICIOS PERSONALES</t>
  </si>
  <si>
    <t>2 - SERVICIOS NO PERSONALES</t>
  </si>
  <si>
    <t>3 - MATERIALES Y SUMINISTROS</t>
  </si>
  <si>
    <t>B - APORTES CORRIENTES</t>
  </si>
  <si>
    <t>1 - AL SECTOR PUBLICO</t>
  </si>
  <si>
    <t>2 - AL SECTOR PRIVADO</t>
  </si>
  <si>
    <t>3 - AL SECTOR EXTERNO</t>
  </si>
  <si>
    <t>C - INTERESES DEUDAS Y PAGO DEUDA ADM.</t>
  </si>
  <si>
    <t>1 - INTERESES DEUDA INTERNA</t>
  </si>
  <si>
    <t>2 - INTERESES DEUDA EXTERNA</t>
  </si>
  <si>
    <t>3 - DEUDA ADMINISTRATIVA</t>
  </si>
  <si>
    <t>4 - COMISIONES Y OTROS GASTOS</t>
  </si>
  <si>
    <t>5 - CUOTAS ATRAZADAS</t>
  </si>
  <si>
    <t>II - GASTOS DE CAPITAL</t>
  </si>
  <si>
    <t xml:space="preserve">A - INVERSIÓN REAL </t>
  </si>
  <si>
    <t>1 - MAQUINARIAS Y EQUIPOS</t>
  </si>
  <si>
    <t>2 - CONSTRUCCIONES</t>
  </si>
  <si>
    <t>3 - PLANTACIONES AGRICOLAS</t>
  </si>
  <si>
    <t>B - ADQUISICION DE ACTIVOS EXISTENTES</t>
  </si>
  <si>
    <t>1 - TERRENOS</t>
  </si>
  <si>
    <t>2 - EDIFICIOS Y OBRAS EXISTENTES</t>
  </si>
  <si>
    <t>3 - MAQ. EQUIPOS USADOS  ADQ. EN EL PAIS</t>
  </si>
  <si>
    <t>4 - OBRAS PARA DEMOLER</t>
  </si>
  <si>
    <t>C - APORTES DE CAPITAL</t>
  </si>
  <si>
    <t>D - AMORTIZACION DE LA DEUDA</t>
  </si>
  <si>
    <t>1 - INTERNA</t>
  </si>
  <si>
    <t>2 - EXTERNA</t>
  </si>
  <si>
    <t>3 - PAGO DIFERIDO DE GASTOS DE CAPITAL</t>
  </si>
  <si>
    <t>E - INVERSIONES FINANCIERAS</t>
  </si>
  <si>
    <t>1 - PRESTAMOS CONCEDIDOS</t>
  </si>
  <si>
    <t>2 - COMPRA DE VALORES MOBILIARIOS</t>
  </si>
  <si>
    <t>3 - ESTUDIOS DE FACTIBILIDAD Y PREINVERSION</t>
  </si>
  <si>
    <t>4 - OTRAS INVERSIONES FINANCIERAS</t>
  </si>
  <si>
    <t>Fuente: Informes de Ejecución Presupuestaria (DIGEPRES).</t>
  </si>
  <si>
    <t>1. Gasto Presupuestario.</t>
  </si>
  <si>
    <t>PERIODO 2003 - 2013</t>
  </si>
  <si>
    <t>21 - GASTOS CORRIENTES</t>
  </si>
  <si>
    <t>212 - GASTOS DE CONSUMO</t>
  </si>
  <si>
    <t>2121 - REMUNERACIONES A EMPLEADOS</t>
  </si>
  <si>
    <t>2122 - BIENES Y SERVICIOS</t>
  </si>
  <si>
    <t>213 - INTERESES</t>
  </si>
  <si>
    <t>2131 - INTERESES DEUDA INTERNA</t>
  </si>
  <si>
    <t>2132 - INTERESES DEUDA EXTERNA</t>
  </si>
  <si>
    <t>2133 - COMISIONES DEUDA PÚBLICA</t>
  </si>
  <si>
    <t>214 - PRESTACIONES SOCIALES</t>
  </si>
  <si>
    <t>2141 - PRESTACIONES DE LA SEGURIDAD SOCIAL</t>
  </si>
  <si>
    <t>215 - TRANSFERENCIAS CORRIENTES</t>
  </si>
  <si>
    <t>2151 - AL SECTOR PRIVADO</t>
  </si>
  <si>
    <t>2152 - AL SECTOR PÚBLICO</t>
  </si>
  <si>
    <t>2153 - DONACIONES CORRIENTES AL EXTERIOR</t>
  </si>
  <si>
    <t>22 - GASTOS DE CAPITAL</t>
  </si>
  <si>
    <t>221 - INVERSIÓN REAL DIRECTA</t>
  </si>
  <si>
    <t>2211 - MAQUINARIAS Y EQUIPOS</t>
  </si>
  <si>
    <t>2212 - CONSTRUCCIONES</t>
  </si>
  <si>
    <t>2213 - INVERSION EN PROYECTO</t>
  </si>
  <si>
    <t>2214 - BIENES PREEXISTENTES</t>
  </si>
  <si>
    <t>2215 - OTROS ACTIVOS NO FINANCIEROS</t>
  </si>
  <si>
    <t>2216 - IMPREVISTOS Y EMERGENCIAS</t>
  </si>
  <si>
    <t>223 - TRANSFERENCIAS DE CAPITAL</t>
  </si>
  <si>
    <t>2231 - AL SECTOR PRIVADO</t>
  </si>
  <si>
    <t>2232 - AL SECTOR PÚBLICO</t>
  </si>
  <si>
    <t>2233 - DONACIONES CAPITAL AL EXTERIOR</t>
  </si>
  <si>
    <t>TOTAL GASTOS</t>
  </si>
  <si>
    <t>APLICACIONES FINANCIERAS</t>
  </si>
  <si>
    <t>231 - ACTIVOS FINANCIEROS</t>
  </si>
  <si>
    <t>2311 - CONCESIÓN DE PRÉSTAMOS</t>
  </si>
  <si>
    <t>2313 - COMPRA DE ACCIONES Y PARTICIPACIONES DE CAPITAL</t>
  </si>
  <si>
    <t>232 - PASIVOS FINANCIEROS</t>
  </si>
  <si>
    <t>2321 - AMORTIZACIÓN DEUDA INTERNA</t>
  </si>
  <si>
    <t>2322 - AMORTIZACIÓN DEUDA EXTERNA</t>
  </si>
  <si>
    <t>233 - OTRAS APLICACIONES FINANCIERAS</t>
  </si>
  <si>
    <t>2331 - INCREMENTO DE OTROS ACTIVOS FINANCIEROS</t>
  </si>
  <si>
    <t>2332 - DISMINUCIÓN DE CUENTAS POR PAGAR</t>
  </si>
  <si>
    <t>TOTAL APLICACIONES FINANCIERAS</t>
  </si>
  <si>
    <t>TOTAL GASTOS Y APLICACIONES FINANCIERAS</t>
  </si>
  <si>
    <t>Fuente : 2003 Informes de Ejecución Presupuestaria (DIGEPRES), 2004-2013 Sistema de Información de la Gestión Financiera (SIGEF).</t>
  </si>
  <si>
    <t>1. Etapa del gasto considerada como ejecutada: Compromiso en años 2004-2006; Libramiento en año 2007; Devengado en años 2008-2012.</t>
  </si>
  <si>
    <t>2. Gasto Presupuestario.</t>
  </si>
  <si>
    <t>3. La partida 2216 (imprevistos y emergencias) solo tuvo ejecución en 2006 y no está definido en el Manual de Clasificadores Presupuestarios del Sector Público (2008).</t>
  </si>
  <si>
    <t>4. La partida 2213  cambia de inversión por cuenta propia a inversión en proyecto a partir del 2004 y en la misma empieza a contabilizar las inversiones en proyectos que anteroriormente se contabilizaban en la partida 2212 (construcciones).</t>
  </si>
  <si>
    <t>PERIODO 2014 - 2024</t>
  </si>
  <si>
    <t>2.1 - Gastos corrientes</t>
  </si>
  <si>
    <t>2.1.2 - Gastos de consumo</t>
  </si>
  <si>
    <t>2.1.2.1 - Remuneraciones</t>
  </si>
  <si>
    <t>2.1.2.2 - Bienes y servicios</t>
  </si>
  <si>
    <t>2.1.2.4 - Impuestos sobre los productos, la producción y las importaciones de las empresas</t>
  </si>
  <si>
    <t>2.1.2.7 - 5 %  que se asigna durante el ejercicio para gasto corriente</t>
  </si>
  <si>
    <t>2.1.2.8 - 1 %  que se asigna durante el ejercicio para gasto corriente por calamidad pública</t>
  </si>
  <si>
    <t>2.1.3 - Prestaciones de la seguridad social (sistema propio de la empresa)</t>
  </si>
  <si>
    <t>2.1.4 - Intereses de la deuda</t>
  </si>
  <si>
    <t>2.1.4.1 - Intereses</t>
  </si>
  <si>
    <t>2.1.5 - Subvenciones otorgadas a empresas</t>
  </si>
  <si>
    <t>2.1.5.1 - Subvenciones a empresas privadas</t>
  </si>
  <si>
    <t>2.1.5.2 - Subvenciones a empresas públicas</t>
  </si>
  <si>
    <t>2.1.6 - Transferencias corrientes otorgadas</t>
  </si>
  <si>
    <t>2.1.6.1 - Transferencias al sector privado</t>
  </si>
  <si>
    <t>2.1.6.2 - Transferencias al sector público</t>
  </si>
  <si>
    <t>2.1.6.3 - Transferencia al sector externo</t>
  </si>
  <si>
    <t>2.1.6.4 - Transferencias a otras instituciones públicas</t>
  </si>
  <si>
    <t>2.1.9 - Otros gastos corrientes</t>
  </si>
  <si>
    <t>2.2 - Gastos de capital</t>
  </si>
  <si>
    <t>2.2.1 - Construcciones en proceso</t>
  </si>
  <si>
    <t>2.2.1.1 - Construcciones por contrato</t>
  </si>
  <si>
    <t>2.2.1.2 - Construcciones por administración</t>
  </si>
  <si>
    <t>2.2.2 - Activos fijos (formación bruta de capital fijo)</t>
  </si>
  <si>
    <t>2.2.2.1 - Viviendas, edificios y estructuras</t>
  </si>
  <si>
    <t>2.2.2.2 - Maquinaria y equipo</t>
  </si>
  <si>
    <t>2.2.2.3 - Equipo de defensa y seguridad</t>
  </si>
  <si>
    <t>2.2.2.4 - Activos biológicos cultivados</t>
  </si>
  <si>
    <t>2.2.2.5 - Activos fijos intangibles</t>
  </si>
  <si>
    <t>2.2.4 - Objetos de valor</t>
  </si>
  <si>
    <t>2.2.4.1 - Piedras y metales preciosos</t>
  </si>
  <si>
    <t>2.2.4.2 - Antigüedades y otros objetos de arte</t>
  </si>
  <si>
    <t>2.2.4.3 - Otros objetos de valor</t>
  </si>
  <si>
    <t>2.2.5 - Activos no producidos</t>
  </si>
  <si>
    <t>2.2.5.1 - Activos tangibles no producidos de origen natural</t>
  </si>
  <si>
    <t>2.2.5.2 - Activos intangibles no producidos</t>
  </si>
  <si>
    <t>2.2.6 - Transferencias de capital otorgadas</t>
  </si>
  <si>
    <t>2.2.6.1 - Transferencias de capital al sector privado</t>
  </si>
  <si>
    <t>2.2.6.2 - Transferencias de capital al sector público</t>
  </si>
  <si>
    <t>2.2.6.3 - Transferencia de capital al sector externo</t>
  </si>
  <si>
    <t>2.2.6.7 - Otras transferencias de capital</t>
  </si>
  <si>
    <t>2.2.7 - Inversiones financieras realizadas con fines de política</t>
  </si>
  <si>
    <t>2.2.7.3 - Adquisición de obligaciones negociables con fines de política</t>
  </si>
  <si>
    <t>2.2.7.4 - Concesión de préstamos realizados con fines de política</t>
  </si>
  <si>
    <t>2.2.8 - Gastos de capital, reserva presupuestaria</t>
  </si>
  <si>
    <t>2.2.8.1 - 5 %  que se asigna durante el ejercicio para inversión</t>
  </si>
  <si>
    <t>2.2.8.2 - 1%  que se asigna durante el ejercicio para inversión por calamidad pública</t>
  </si>
  <si>
    <t>TOTAL GASTO</t>
  </si>
  <si>
    <t>3.2.1 - Incremento de activos financieros</t>
  </si>
  <si>
    <t>3.2.2 - Disminución de pasivos</t>
  </si>
  <si>
    <t>3.2.2.1.1 - Disminución de cuentas por pagar de corto plazo</t>
  </si>
  <si>
    <t>3.2.2.1.3 - Disminución de préstamos de corto plazo</t>
  </si>
  <si>
    <t>3.2.2.1.5 - Amortización de la porción de corto plazo de la deuda pública en títulos valores de largo plazo</t>
  </si>
  <si>
    <t>3.2.2.1.5.1 - Amortización de la porción de corto plazo de la deuda pública interna en títulos valores de largo plazo</t>
  </si>
  <si>
    <t>3.2.2.1.5.2 - Amortización de la porción de corto plazo de la deuda pública externa en títulos valores de largo plazo</t>
  </si>
  <si>
    <t>3.2.2.1.6 - Amortización de la porción de corto plazo de la deuda pública en préstamos de largo plazo</t>
  </si>
  <si>
    <t>3.2.2.1.6.1 - Amortización de la porción de corto plazo de la deuda pública interna en préstamos de largo plazo</t>
  </si>
  <si>
    <t>3.2.2.1.6.2 - Amortización de la porción de corto plazo de la deuda pública externa en préstamos de largo plazo</t>
  </si>
  <si>
    <t>3.2.2.1.6.3 - Amortización de la porción de corto plazo de la deuda pública en préstamos (PETROCARIBE)</t>
  </si>
  <si>
    <t>3.2.2.1.9 - Disminución de otros pasivos de corto plazo</t>
  </si>
  <si>
    <t>3.2.2.1.9.3 - Disminución de pasivos contingentes</t>
  </si>
  <si>
    <t>3.2.2.2.1-Disminución de cuentas por pagar de largo plazo</t>
  </si>
  <si>
    <t>3.2.2.2.1.1-Disminución de cuentas por pagar  internas de largo plazo</t>
  </si>
  <si>
    <t>3.2.2.2.2-Disminución de documentos por pagar de largo plazo</t>
  </si>
  <si>
    <t>3.2.2.2.2.1-Disminución de documentos por pagar internos de largo plazo</t>
  </si>
  <si>
    <t>3.2.5 - Importes a devengar por descuentos en colocaciones de títulos valores</t>
  </si>
  <si>
    <t>3.2.6 - Primas en Recompra de Títulos y Valores</t>
  </si>
  <si>
    <t>TOTAL GASTO Y APLICACIONES FINANCIERAS</t>
  </si>
  <si>
    <t>Fuente: Elaboración propia con datos del Sistema de Información de la Gestión Financiera (SIGEF)</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</si>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</sst>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0_);_(* \(#,##0.0\);_(* &quot;-&quot;?_);_(@_)"/>
    <numFmt numFmtId="166" formatCode="_ * #,##0.00_ ;_ * \-#,##0.00_ ;_ * &quot;-&quot;??_ ;_ @_ "/>
    <numFmt numFmtId="167" formatCode="_-* #,##0.0_-;\-* #,##0.0_-;_-* &quot;-&quot;??_-;_-@_-"/>
    <numFmt numFmtId="168" formatCode="#,##0.0,,"/>
    <numFmt numFmtId="169" formatCode="#,##0.0"/>
  </numFmts>
  <fonts count="21" x14ac:knownFonts="1">
    <font>
      <sz val="11"/>
      <color theme="1"/>
      <name val="Calibri"/>
      <family val="2"/>
      <scheme val="minor"/>
    </font>
    <font>
      <sz val="11"/>
      <color theme="1"/>
      <name val="Calibri"/>
      <family val="2"/>
      <scheme val="minor"/>
    </font>
    <font>
      <sz val="10"/>
      <name val="Arial"/>
      <family val="2"/>
    </font>
    <font>
      <b/>
      <sz val="11"/>
      <color theme="0"/>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sz val="20"/>
      <color rgb="FF000000"/>
      <name val="Calibri"/>
      <family val="2"/>
      <scheme val="minor"/>
    </font>
    <font>
      <sz val="16"/>
      <color rgb="FF000000"/>
      <name val="Calibri"/>
      <family val="2"/>
      <scheme val="minor"/>
    </font>
    <font>
      <sz val="12"/>
      <color rgb="FF000000"/>
      <name val="Calibri"/>
      <family val="2"/>
      <scheme val="minor"/>
    </font>
    <font>
      <b/>
      <sz val="9"/>
      <color rgb="FF000000"/>
      <name val="Calibri"/>
      <family val="2"/>
      <scheme val="minor"/>
    </font>
    <font>
      <b/>
      <sz val="11"/>
      <color indexed="9"/>
      <name val="Calibri"/>
      <family val="2"/>
      <scheme val="minor"/>
    </font>
    <font>
      <b/>
      <sz val="9"/>
      <color theme="1"/>
      <name val="Calibri"/>
      <family val="2"/>
      <scheme val="minor"/>
    </font>
    <font>
      <b/>
      <sz val="11"/>
      <color indexed="8"/>
      <name val="Calibri"/>
      <family val="2"/>
      <scheme val="minor"/>
    </font>
    <font>
      <sz val="11"/>
      <color indexed="8"/>
      <name val="Calibri"/>
      <family val="2"/>
      <scheme val="minor"/>
    </font>
    <font>
      <b/>
      <u/>
      <sz val="11"/>
      <color theme="1"/>
      <name val="Calibri"/>
      <family val="2"/>
      <scheme val="minor"/>
    </font>
    <font>
      <sz val="22"/>
      <color rgb="FF000000"/>
      <name val="Calibri"/>
      <family val="2"/>
      <scheme val="minor"/>
    </font>
    <font>
      <sz val="11"/>
      <color rgb="FF000000"/>
      <name val="Calibri"/>
      <family val="2"/>
      <scheme val="minor"/>
    </font>
    <font>
      <sz val="11"/>
      <name val="Calibri"/>
      <family val="2"/>
      <scheme val="minor"/>
    </font>
    <font>
      <sz val="8"/>
      <name val="Calibri"/>
      <family val="2"/>
      <scheme val="minor"/>
    </font>
    <font>
      <b/>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12">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style="thin">
        <color theme="0"/>
      </top>
      <bottom/>
      <diagonal/>
    </border>
    <border>
      <left/>
      <right/>
      <top/>
      <bottom style="thin">
        <color theme="4" tint="0.39997558519241921"/>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4" tint="0.39997558519241921"/>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7">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cellStyleXfs>
  <cellXfs count="111">
    <xf numFmtId="0" fontId="0" fillId="0" borderId="0" xfId="0"/>
    <xf numFmtId="0" fontId="0" fillId="0" borderId="1" xfId="0" applyBorder="1"/>
    <xf numFmtId="0" fontId="6" fillId="0" borderId="0" xfId="0" applyFont="1"/>
    <xf numFmtId="0" fontId="6" fillId="0" borderId="1" xfId="0" applyFont="1" applyBorder="1"/>
    <xf numFmtId="0" fontId="10" fillId="0" borderId="1" xfId="0" applyFont="1" applyBorder="1" applyAlignment="1">
      <alignment horizontal="center" vertical="center" wrapText="1" readingOrder="1"/>
    </xf>
    <xf numFmtId="0" fontId="0" fillId="0" borderId="1" xfId="0" applyBorder="1" applyAlignment="1">
      <alignment horizontal="right"/>
    </xf>
    <xf numFmtId="0" fontId="3" fillId="3" borderId="1" xfId="0" applyFont="1" applyFill="1" applyBorder="1" applyAlignment="1">
      <alignment horizontal="left" vertical="center"/>
    </xf>
    <xf numFmtId="0" fontId="3" fillId="4" borderId="1" xfId="0" applyFont="1" applyFill="1" applyBorder="1" applyAlignment="1">
      <alignment horizontal="center" vertical="center"/>
    </xf>
    <xf numFmtId="0" fontId="0" fillId="0" borderId="0" xfId="0" applyAlignment="1">
      <alignment vertical="center"/>
    </xf>
    <xf numFmtId="0" fontId="0" fillId="2" borderId="0" xfId="0" applyFill="1" applyAlignment="1">
      <alignment vertical="center"/>
    </xf>
    <xf numFmtId="0" fontId="3" fillId="0" borderId="0" xfId="0" applyFont="1" applyAlignment="1">
      <alignment horizontal="center" vertical="center" wrapText="1"/>
    </xf>
    <xf numFmtId="165" fontId="0" fillId="0" borderId="0" xfId="0" applyNumberFormat="1" applyAlignment="1">
      <alignment vertical="center"/>
    </xf>
    <xf numFmtId="165" fontId="4" fillId="0" borderId="0" xfId="0" applyNumberFormat="1" applyFont="1" applyAlignment="1">
      <alignment vertical="center"/>
    </xf>
    <xf numFmtId="164" fontId="11" fillId="0" borderId="0" xfId="1" applyNumberFormat="1" applyFont="1" applyFill="1" applyBorder="1" applyAlignment="1">
      <alignment horizontal="right"/>
    </xf>
    <xf numFmtId="0" fontId="5" fillId="2" borderId="0" xfId="0" applyFont="1" applyFill="1" applyAlignment="1">
      <alignment vertical="center"/>
    </xf>
    <xf numFmtId="165" fontId="5" fillId="0" borderId="0" xfId="0" applyNumberFormat="1" applyFont="1" applyAlignment="1">
      <alignment vertical="center"/>
    </xf>
    <xf numFmtId="0" fontId="4" fillId="0" borderId="0" xfId="0" applyFont="1"/>
    <xf numFmtId="164" fontId="0" fillId="0" borderId="0" xfId="0" applyNumberFormat="1"/>
    <xf numFmtId="0" fontId="4" fillId="0" borderId="0" xfId="0" applyFont="1" applyAlignment="1">
      <alignment horizontal="left" vertical="center"/>
    </xf>
    <xf numFmtId="164" fontId="0" fillId="0" borderId="0" xfId="1" applyNumberFormat="1" applyFont="1" applyBorder="1" applyAlignment="1">
      <alignment vertical="center"/>
    </xf>
    <xf numFmtId="164" fontId="0" fillId="0" borderId="0" xfId="1" applyNumberFormat="1" applyFont="1" applyBorder="1"/>
    <xf numFmtId="0" fontId="12" fillId="0" borderId="0" xfId="0" applyFont="1"/>
    <xf numFmtId="0" fontId="12" fillId="0" borderId="0" xfId="0" applyFont="1" applyAlignment="1">
      <alignment horizontal="left" vertical="center"/>
    </xf>
    <xf numFmtId="43" fontId="0" fillId="0" borderId="0" xfId="0" applyNumberFormat="1"/>
    <xf numFmtId="0" fontId="15" fillId="0" borderId="0" xfId="0" applyFont="1" applyAlignment="1">
      <alignment vertical="center"/>
    </xf>
    <xf numFmtId="0" fontId="3" fillId="3" borderId="3" xfId="0" applyFont="1" applyFill="1" applyBorder="1" applyAlignment="1">
      <alignment horizontal="left" vertical="center"/>
    </xf>
    <xf numFmtId="0" fontId="4" fillId="0" borderId="4" xfId="0" applyFont="1" applyBorder="1" applyAlignment="1">
      <alignment horizontal="left"/>
    </xf>
    <xf numFmtId="49" fontId="13" fillId="0" borderId="0" xfId="0" applyNumberFormat="1" applyFont="1" applyAlignment="1">
      <alignment horizontal="left" indent="1"/>
    </xf>
    <xf numFmtId="0" fontId="13" fillId="0" borderId="0" xfId="0" applyFont="1" applyAlignment="1">
      <alignment horizontal="left" indent="1"/>
    </xf>
    <xf numFmtId="49" fontId="14" fillId="0" borderId="0" xfId="0" applyNumberFormat="1" applyFont="1" applyAlignment="1">
      <alignment horizontal="left" indent="2"/>
    </xf>
    <xf numFmtId="0" fontId="14" fillId="0" borderId="0" xfId="0" applyFont="1" applyAlignment="1">
      <alignment horizontal="left" indent="2"/>
    </xf>
    <xf numFmtId="0" fontId="4" fillId="0" borderId="0" xfId="0" applyFont="1" applyAlignment="1">
      <alignment horizontal="left" indent="1"/>
    </xf>
    <xf numFmtId="0" fontId="0" fillId="0" borderId="0" xfId="0" applyAlignment="1">
      <alignment horizontal="left" indent="2"/>
    </xf>
    <xf numFmtId="0" fontId="4" fillId="0" borderId="6" xfId="0" applyFont="1" applyBorder="1" applyAlignment="1">
      <alignment horizontal="left"/>
    </xf>
    <xf numFmtId="0" fontId="4" fillId="0" borderId="5" xfId="0" applyFont="1" applyBorder="1" applyAlignment="1">
      <alignment horizontal="left" indent="1"/>
    </xf>
    <xf numFmtId="164" fontId="4" fillId="0" borderId="0" xfId="6" applyNumberFormat="1" applyFont="1" applyBorder="1" applyAlignment="1">
      <alignment horizontal="right"/>
    </xf>
    <xf numFmtId="0" fontId="0" fillId="0" borderId="1" xfId="0" applyBorder="1" applyAlignment="1">
      <alignment horizontal="left" indent="2"/>
    </xf>
    <xf numFmtId="164" fontId="0" fillId="0" borderId="0" xfId="6" applyNumberFormat="1" applyFont="1" applyBorder="1" applyAlignment="1">
      <alignment horizontal="right"/>
    </xf>
    <xf numFmtId="0" fontId="4" fillId="0" borderId="1" xfId="0" applyFont="1" applyBorder="1" applyAlignment="1">
      <alignment horizontal="left" indent="1"/>
    </xf>
    <xf numFmtId="0" fontId="3" fillId="3" borderId="1" xfId="0" applyFont="1" applyFill="1" applyBorder="1" applyAlignment="1">
      <alignment vertical="center"/>
    </xf>
    <xf numFmtId="0" fontId="18" fillId="0" borderId="5" xfId="0" applyFont="1" applyBorder="1"/>
    <xf numFmtId="164" fontId="18" fillId="0" borderId="0" xfId="0" applyNumberFormat="1" applyFont="1" applyAlignment="1">
      <alignment horizontal="right"/>
    </xf>
    <xf numFmtId="0" fontId="4" fillId="0" borderId="1" xfId="0" applyFont="1" applyBorder="1" applyAlignment="1">
      <alignment horizontal="left" indent="2"/>
    </xf>
    <xf numFmtId="0" fontId="4" fillId="0" borderId="1" xfId="0" applyFont="1" applyBorder="1" applyAlignment="1">
      <alignment horizontal="left" wrapText="1" indent="4"/>
    </xf>
    <xf numFmtId="0" fontId="0" fillId="0" borderId="1" xfId="0" applyBorder="1" applyAlignment="1">
      <alignment horizontal="left" indent="5"/>
    </xf>
    <xf numFmtId="164" fontId="18" fillId="0" borderId="0" xfId="0" applyNumberFormat="1" applyFont="1"/>
    <xf numFmtId="166" fontId="18" fillId="0" borderId="0" xfId="6" applyFont="1" applyFill="1" applyBorder="1"/>
    <xf numFmtId="0" fontId="3" fillId="4" borderId="7" xfId="0" applyFont="1" applyFill="1" applyBorder="1" applyAlignment="1">
      <alignment horizontal="center" vertical="center"/>
    </xf>
    <xf numFmtId="164" fontId="4" fillId="0" borderId="0" xfId="6" applyNumberFormat="1" applyFont="1" applyBorder="1" applyAlignment="1">
      <alignment horizontal="right" vertical="center"/>
    </xf>
    <xf numFmtId="0" fontId="10" fillId="0" borderId="0" xfId="0" applyFont="1" applyAlignment="1">
      <alignment vertical="center" wrapText="1" readingOrder="1"/>
    </xf>
    <xf numFmtId="0" fontId="10" fillId="0" borderId="2" xfId="0" applyFont="1" applyBorder="1" applyAlignment="1">
      <alignment horizontal="left" vertical="center" wrapText="1" readingOrder="1"/>
    </xf>
    <xf numFmtId="167" fontId="4" fillId="0" borderId="0" xfId="3" applyNumberFormat="1" applyFont="1" applyAlignment="1">
      <alignment horizontal="right" vertical="center"/>
    </xf>
    <xf numFmtId="167" fontId="0" fillId="0" borderId="0" xfId="3" applyNumberFormat="1" applyFont="1" applyAlignment="1">
      <alignment horizontal="right" vertical="center"/>
    </xf>
    <xf numFmtId="164" fontId="4" fillId="0" borderId="0" xfId="3" applyNumberFormat="1" applyFont="1" applyAlignment="1">
      <alignment horizontal="right" vertical="top"/>
    </xf>
    <xf numFmtId="164" fontId="0" fillId="0" borderId="0" xfId="1" applyNumberFormat="1" applyFont="1"/>
    <xf numFmtId="0" fontId="17" fillId="0" borderId="9" xfId="0" applyFont="1" applyBorder="1" applyAlignment="1">
      <alignment horizontal="left" wrapText="1" readingOrder="1"/>
    </xf>
    <xf numFmtId="0" fontId="0" fillId="0" borderId="1" xfId="0" applyBorder="1" applyAlignment="1">
      <alignment horizontal="left"/>
    </xf>
    <xf numFmtId="164" fontId="0" fillId="0" borderId="0" xfId="6" applyNumberFormat="1" applyFont="1" applyFill="1" applyBorder="1" applyAlignment="1">
      <alignment horizontal="right"/>
    </xf>
    <xf numFmtId="164" fontId="4" fillId="0" borderId="0" xfId="6" applyNumberFormat="1" applyFont="1" applyFill="1" applyBorder="1" applyAlignment="1">
      <alignment horizontal="right"/>
    </xf>
    <xf numFmtId="168" fontId="4" fillId="0" borderId="8" xfId="1" applyNumberFormat="1" applyFont="1" applyBorder="1" applyAlignment="1">
      <alignment horizontal="right"/>
    </xf>
    <xf numFmtId="168" fontId="4" fillId="0" borderId="4" xfId="6" applyNumberFormat="1" applyFont="1" applyBorder="1" applyAlignment="1">
      <alignment horizontal="right"/>
    </xf>
    <xf numFmtId="168" fontId="3" fillId="4" borderId="10" xfId="1" applyNumberFormat="1" applyFont="1" applyFill="1" applyBorder="1" applyAlignment="1">
      <alignment horizontal="right" vertical="center"/>
    </xf>
    <xf numFmtId="168" fontId="3" fillId="4" borderId="1" xfId="1" applyNumberFormat="1" applyFont="1" applyFill="1" applyBorder="1" applyAlignment="1">
      <alignment horizontal="center" vertical="center"/>
    </xf>
    <xf numFmtId="168" fontId="4" fillId="0" borderId="8" xfId="6" applyNumberFormat="1" applyFont="1" applyBorder="1" applyAlignment="1">
      <alignment horizontal="right"/>
    </xf>
    <xf numFmtId="168" fontId="4" fillId="0" borderId="0" xfId="6" applyNumberFormat="1" applyFont="1" applyBorder="1" applyAlignment="1">
      <alignment horizontal="right"/>
    </xf>
    <xf numFmtId="168" fontId="0" fillId="0" borderId="0" xfId="6" applyNumberFormat="1" applyFont="1" applyBorder="1" applyAlignment="1">
      <alignment horizontal="right"/>
    </xf>
    <xf numFmtId="168" fontId="4" fillId="0" borderId="0" xfId="3" applyNumberFormat="1" applyFont="1" applyAlignment="1">
      <alignment horizontal="right"/>
    </xf>
    <xf numFmtId="168" fontId="0" fillId="0" borderId="0" xfId="3" applyNumberFormat="1" applyFont="1" applyAlignment="1">
      <alignment horizontal="right"/>
    </xf>
    <xf numFmtId="168" fontId="4" fillId="0" borderId="0" xfId="1" applyNumberFormat="1" applyFont="1" applyAlignment="1">
      <alignment horizontal="right"/>
    </xf>
    <xf numFmtId="168" fontId="0" fillId="0" borderId="0" xfId="1" applyNumberFormat="1" applyFont="1" applyAlignment="1">
      <alignment horizontal="right"/>
    </xf>
    <xf numFmtId="168" fontId="4" fillId="0" borderId="0" xfId="0" applyNumberFormat="1" applyFont="1" applyAlignment="1">
      <alignment horizontal="right"/>
    </xf>
    <xf numFmtId="168" fontId="3" fillId="4" borderId="1" xfId="1" applyNumberFormat="1" applyFont="1" applyFill="1" applyBorder="1" applyAlignment="1">
      <alignment horizontal="right"/>
    </xf>
    <xf numFmtId="168" fontId="3" fillId="4" borderId="10" xfId="1" applyNumberFormat="1" applyFont="1" applyFill="1" applyBorder="1" applyAlignment="1">
      <alignment horizontal="right"/>
    </xf>
    <xf numFmtId="168" fontId="3" fillId="4" borderId="11" xfId="1" applyNumberFormat="1" applyFont="1" applyFill="1" applyBorder="1" applyAlignment="1">
      <alignment horizontal="right"/>
    </xf>
    <xf numFmtId="168" fontId="4" fillId="0" borderId="4" xfId="1" applyNumberFormat="1" applyFont="1" applyBorder="1" applyAlignment="1">
      <alignment horizontal="right"/>
    </xf>
    <xf numFmtId="168" fontId="4" fillId="2" borderId="0" xfId="0" applyNumberFormat="1" applyFont="1" applyFill="1" applyAlignment="1">
      <alignment horizontal="right"/>
    </xf>
    <xf numFmtId="168" fontId="4" fillId="2" borderId="0" xfId="3" applyNumberFormat="1" applyFont="1" applyFill="1" applyBorder="1" applyAlignment="1">
      <alignment horizontal="right"/>
    </xf>
    <xf numFmtId="168" fontId="0" fillId="2" borderId="0" xfId="0" applyNumberFormat="1" applyFill="1" applyAlignment="1">
      <alignment horizontal="right"/>
    </xf>
    <xf numFmtId="168" fontId="0" fillId="2" borderId="0" xfId="3" applyNumberFormat="1" applyFont="1" applyFill="1" applyBorder="1" applyAlignment="1">
      <alignment horizontal="right"/>
    </xf>
    <xf numFmtId="43" fontId="0" fillId="2" borderId="0" xfId="3" applyFont="1" applyFill="1" applyBorder="1" applyAlignment="1">
      <alignment horizontal="right"/>
    </xf>
    <xf numFmtId="164" fontId="0" fillId="2" borderId="0" xfId="3" applyNumberFormat="1" applyFont="1" applyFill="1" applyBorder="1" applyAlignment="1">
      <alignment horizontal="right"/>
    </xf>
    <xf numFmtId="168" fontId="3" fillId="4" borderId="1" xfId="1" applyNumberFormat="1" applyFont="1" applyFill="1" applyBorder="1" applyAlignment="1">
      <alignment horizontal="right" vertical="center"/>
    </xf>
    <xf numFmtId="168" fontId="1" fillId="0" borderId="0" xfId="1" applyNumberFormat="1" applyFont="1" applyBorder="1" applyAlignment="1">
      <alignment horizontal="right" vertical="center"/>
    </xf>
    <xf numFmtId="164" fontId="1" fillId="0" borderId="0" xfId="1" applyNumberFormat="1" applyFont="1" applyBorder="1" applyAlignment="1">
      <alignment horizontal="right" vertical="center"/>
    </xf>
    <xf numFmtId="164" fontId="5" fillId="2" borderId="0" xfId="1" applyNumberFormat="1" applyFont="1" applyFill="1" applyBorder="1" applyAlignment="1">
      <alignment horizontal="right" vertical="center"/>
    </xf>
    <xf numFmtId="164" fontId="3" fillId="2" borderId="0" xfId="1" applyNumberFormat="1" applyFont="1" applyFill="1" applyBorder="1" applyAlignment="1">
      <alignment horizontal="right" vertical="center"/>
    </xf>
    <xf numFmtId="164" fontId="3" fillId="4" borderId="1" xfId="1" applyNumberFormat="1" applyFont="1" applyFill="1" applyBorder="1" applyAlignment="1">
      <alignment horizontal="right" vertical="center"/>
    </xf>
    <xf numFmtId="168" fontId="4" fillId="0" borderId="0" xfId="1" applyNumberFormat="1" applyFont="1" applyBorder="1" applyAlignment="1">
      <alignment horizontal="right" vertical="center"/>
    </xf>
    <xf numFmtId="164" fontId="4" fillId="0" borderId="0" xfId="1" applyNumberFormat="1" applyFont="1" applyBorder="1" applyAlignment="1">
      <alignment horizontal="right" vertical="center"/>
    </xf>
    <xf numFmtId="164" fontId="0" fillId="0" borderId="0" xfId="1" applyNumberFormat="1" applyFont="1" applyAlignment="1">
      <alignment horizontal="right"/>
    </xf>
    <xf numFmtId="164" fontId="4" fillId="0" borderId="0" xfId="1" applyNumberFormat="1" applyFont="1" applyAlignment="1">
      <alignment horizontal="right"/>
    </xf>
    <xf numFmtId="0" fontId="0" fillId="0" borderId="0" xfId="0" applyAlignment="1">
      <alignment horizontal="right"/>
    </xf>
    <xf numFmtId="167" fontId="4" fillId="0" borderId="0" xfId="1" applyNumberFormat="1" applyFont="1" applyAlignment="1">
      <alignment horizontal="right" vertical="center"/>
    </xf>
    <xf numFmtId="43" fontId="0" fillId="0" borderId="0" xfId="1" applyFont="1" applyAlignment="1">
      <alignment horizontal="right"/>
    </xf>
    <xf numFmtId="169" fontId="0" fillId="0" borderId="0" xfId="0" applyNumberFormat="1"/>
    <xf numFmtId="0" fontId="9" fillId="0" borderId="2" xfId="0" applyFont="1" applyBorder="1" applyAlignment="1">
      <alignment horizontal="center" vertical="top" wrapText="1" readingOrder="1"/>
    </xf>
    <xf numFmtId="0" fontId="9" fillId="0" borderId="0" xfId="0" applyFont="1" applyAlignment="1">
      <alignment horizontal="center" vertical="top" wrapText="1" readingOrder="1"/>
    </xf>
    <xf numFmtId="0" fontId="16" fillId="0" borderId="2" xfId="0" applyFont="1" applyBorder="1" applyAlignment="1">
      <alignment horizontal="center" vertical="center" wrapText="1" readingOrder="1"/>
    </xf>
    <xf numFmtId="0" fontId="16" fillId="0" borderId="0" xfId="0" applyFont="1" applyAlignment="1">
      <alignment horizontal="center" vertical="center" wrapText="1" readingOrder="1"/>
    </xf>
    <xf numFmtId="0" fontId="8" fillId="0" borderId="2" xfId="0" applyFont="1" applyBorder="1" applyAlignment="1">
      <alignment horizontal="center" vertical="top" wrapText="1" readingOrder="1"/>
    </xf>
    <xf numFmtId="0" fontId="8" fillId="0" borderId="0" xfId="0" applyFont="1" applyAlignment="1">
      <alignment horizontal="center" vertical="top" wrapText="1" readingOrder="1"/>
    </xf>
    <xf numFmtId="0" fontId="7" fillId="0" borderId="2" xfId="0" applyFont="1" applyBorder="1" applyAlignment="1">
      <alignment horizontal="center" vertical="center" wrapText="1" readingOrder="1"/>
    </xf>
    <xf numFmtId="0" fontId="7" fillId="0" borderId="0" xfId="0" applyFont="1" applyAlignment="1">
      <alignment horizontal="center" vertical="center" wrapText="1" readingOrder="1"/>
    </xf>
    <xf numFmtId="0" fontId="19" fillId="0" borderId="2" xfId="0" applyFont="1" applyBorder="1" applyAlignment="1">
      <alignment horizontal="left" vertical="top" wrapText="1"/>
    </xf>
    <xf numFmtId="0" fontId="19" fillId="0" borderId="0" xfId="0" applyFont="1" applyAlignment="1">
      <alignment horizontal="left" vertical="top" wrapText="1"/>
    </xf>
    <xf numFmtId="0" fontId="17" fillId="0" borderId="2" xfId="0" applyFont="1" applyBorder="1" applyAlignment="1">
      <alignment horizontal="center" vertical="top" wrapText="1" readingOrder="1"/>
    </xf>
    <xf numFmtId="0" fontId="17" fillId="0" borderId="0" xfId="0" applyFont="1" applyAlignment="1">
      <alignment horizontal="center" vertical="top" wrapText="1" readingOrder="1"/>
    </xf>
    <xf numFmtId="49" fontId="9" fillId="0" borderId="2" xfId="0" applyNumberFormat="1" applyFont="1" applyBorder="1" applyAlignment="1">
      <alignment horizontal="center" wrapText="1" readingOrder="1"/>
    </xf>
    <xf numFmtId="49" fontId="9" fillId="0" borderId="0" xfId="0" applyNumberFormat="1" applyFont="1" applyAlignment="1">
      <alignment horizontal="center" wrapText="1" readingOrder="1"/>
    </xf>
    <xf numFmtId="4" fontId="0" fillId="0" borderId="0" xfId="0" applyNumberFormat="1"/>
    <xf numFmtId="43" fontId="0" fillId="0" borderId="0" xfId="1" applyFont="1"/>
  </cellXfs>
  <cellStyles count="7">
    <cellStyle name="Comma" xfId="1" builtinId="3"/>
    <cellStyle name="Comma 2" xfId="6" xr:uid="{00000000-0005-0000-0000-000001000000}"/>
    <cellStyle name="Millares 2" xfId="3" xr:uid="{00000000-0005-0000-0000-000002000000}"/>
    <cellStyle name="Millares 3" xfId="5" xr:uid="{00000000-0005-0000-0000-000003000000}"/>
    <cellStyle name="Normal" xfId="0" builtinId="0"/>
    <cellStyle name="Normal 2" xfId="2" xr:uid="{00000000-0005-0000-0000-000005000000}"/>
    <cellStyle name="Normal 2 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5" name="4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xdr:col>
      <xdr:colOff>800100</xdr:colOff>
      <xdr:row>1</xdr:row>
      <xdr:rowOff>104775</xdr:rowOff>
    </xdr:from>
    <xdr:ext cx="0" cy="645860"/>
    <xdr:pic>
      <xdr:nvPicPr>
        <xdr:cNvPr id="6" name="5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twoCellAnchor>
    <xdr:from>
      <xdr:col>0</xdr:col>
      <xdr:colOff>0</xdr:colOff>
      <xdr:row>0</xdr:row>
      <xdr:rowOff>0</xdr:rowOff>
    </xdr:from>
    <xdr:to>
      <xdr:col>0</xdr:col>
      <xdr:colOff>266700</xdr:colOff>
      <xdr:row>6</xdr:row>
      <xdr:rowOff>0</xdr:rowOff>
    </xdr:to>
    <xdr:pic>
      <xdr:nvPicPr>
        <xdr:cNvPr id="7" name="Picture 5">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3" cstate="print"/>
        <a:stretch>
          <a:fillRect/>
        </a:stretch>
      </xdr:blipFill>
      <xdr:spPr>
        <a:xfrm>
          <a:off x="0" y="0"/>
          <a:ext cx="266700" cy="1448360"/>
        </a:xfrm>
        <a:prstGeom prst="rect">
          <a:avLst/>
        </a:prstGeom>
      </xdr:spPr>
    </xdr:pic>
    <xdr:clientData/>
  </xdr:twoCellAnchor>
  <xdr:oneCellAnchor>
    <xdr:from>
      <xdr:col>1</xdr:col>
      <xdr:colOff>638176</xdr:colOff>
      <xdr:row>1</xdr:row>
      <xdr:rowOff>152401</xdr:rowOff>
    </xdr:from>
    <xdr:ext cx="1568" cy="571500"/>
    <xdr:pic>
      <xdr:nvPicPr>
        <xdr:cNvPr id="8" name="4 Imagen">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12</xdr:col>
      <xdr:colOff>509868</xdr:colOff>
      <xdr:row>1</xdr:row>
      <xdr:rowOff>104812</xdr:rowOff>
    </xdr:from>
    <xdr:ext cx="1473827" cy="755174"/>
    <xdr:pic>
      <xdr:nvPicPr>
        <xdr:cNvPr id="9" name="3 Imagen">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54093" y="295312"/>
          <a:ext cx="1473827" cy="755174"/>
        </a:xfrm>
        <a:prstGeom prst="rect">
          <a:avLst/>
        </a:prstGeom>
      </xdr:spPr>
    </xdr:pic>
    <xdr:clientData/>
  </xdr:oneCellAnchor>
  <xdr:oneCellAnchor>
    <xdr:from>
      <xdr:col>1</xdr:col>
      <xdr:colOff>60512</xdr:colOff>
      <xdr:row>1</xdr:row>
      <xdr:rowOff>208990</xdr:rowOff>
    </xdr:from>
    <xdr:ext cx="895350" cy="889207"/>
    <xdr:pic>
      <xdr:nvPicPr>
        <xdr:cNvPr id="10" name="4 Imagen">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0587" y="399490"/>
          <a:ext cx="895350" cy="889207"/>
        </a:xfrm>
        <a:prstGeom prst="rect">
          <a:avLst/>
        </a:prstGeom>
      </xdr:spPr>
    </xdr:pic>
    <xdr:clientData/>
  </xdr:oneCellAnchor>
  <xdr:oneCellAnchor>
    <xdr:from>
      <xdr:col>1</xdr:col>
      <xdr:colOff>800100</xdr:colOff>
      <xdr:row>1</xdr:row>
      <xdr:rowOff>104775</xdr:rowOff>
    </xdr:from>
    <xdr:ext cx="0" cy="645860"/>
    <xdr:pic>
      <xdr:nvPicPr>
        <xdr:cNvPr id="11" name="5 Imagen">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638176</xdr:colOff>
      <xdr:row>0</xdr:row>
      <xdr:rowOff>152401</xdr:rowOff>
    </xdr:from>
    <xdr:ext cx="1568" cy="571500"/>
    <xdr:pic>
      <xdr:nvPicPr>
        <xdr:cNvPr id="2" name="4 Imagen">
          <a:extLst>
            <a:ext uri="{FF2B5EF4-FFF2-40B4-BE49-F238E27FC236}">
              <a16:creationId xmlns:a16="http://schemas.microsoft.com/office/drawing/2014/main" id="{ADFF7F32-2E5E-410F-A5B1-5C7E3CB614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xdr:col>
      <xdr:colOff>800100</xdr:colOff>
      <xdr:row>0</xdr:row>
      <xdr:rowOff>104775</xdr:rowOff>
    </xdr:from>
    <xdr:ext cx="0" cy="645860"/>
    <xdr:pic>
      <xdr:nvPicPr>
        <xdr:cNvPr id="3" name="5 Imagen">
          <a:extLst>
            <a:ext uri="{FF2B5EF4-FFF2-40B4-BE49-F238E27FC236}">
              <a16:creationId xmlns:a16="http://schemas.microsoft.com/office/drawing/2014/main" id="{4DF90A6A-7B98-4C99-A574-9D7659646A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twoCellAnchor>
    <xdr:from>
      <xdr:col>0</xdr:col>
      <xdr:colOff>0</xdr:colOff>
      <xdr:row>0</xdr:row>
      <xdr:rowOff>0</xdr:rowOff>
    </xdr:from>
    <xdr:to>
      <xdr:col>0</xdr:col>
      <xdr:colOff>333375</xdr:colOff>
      <xdr:row>6</xdr:row>
      <xdr:rowOff>47625</xdr:rowOff>
    </xdr:to>
    <xdr:pic>
      <xdr:nvPicPr>
        <xdr:cNvPr id="4" name="Picture 5">
          <a:extLst>
            <a:ext uri="{FF2B5EF4-FFF2-40B4-BE49-F238E27FC236}">
              <a16:creationId xmlns:a16="http://schemas.microsoft.com/office/drawing/2014/main" id="{13A6D984-A21B-4A19-AD13-FB904624356F}"/>
            </a:ext>
          </a:extLst>
        </xdr:cNvPr>
        <xdr:cNvPicPr/>
      </xdr:nvPicPr>
      <xdr:blipFill>
        <a:blip xmlns:r="http://schemas.openxmlformats.org/officeDocument/2006/relationships" r:embed="rId3" cstate="print"/>
        <a:stretch>
          <a:fillRect/>
        </a:stretch>
      </xdr:blipFill>
      <xdr:spPr>
        <a:xfrm>
          <a:off x="0" y="0"/>
          <a:ext cx="333375" cy="1438275"/>
        </a:xfrm>
        <a:prstGeom prst="rect">
          <a:avLst/>
        </a:prstGeom>
      </xdr:spPr>
    </xdr:pic>
    <xdr:clientData/>
  </xdr:twoCellAnchor>
  <xdr:oneCellAnchor>
    <xdr:from>
      <xdr:col>1</xdr:col>
      <xdr:colOff>638176</xdr:colOff>
      <xdr:row>0</xdr:row>
      <xdr:rowOff>152401</xdr:rowOff>
    </xdr:from>
    <xdr:ext cx="1568" cy="571500"/>
    <xdr:pic>
      <xdr:nvPicPr>
        <xdr:cNvPr id="5" name="4 Imagen">
          <a:extLst>
            <a:ext uri="{FF2B5EF4-FFF2-40B4-BE49-F238E27FC236}">
              <a16:creationId xmlns:a16="http://schemas.microsoft.com/office/drawing/2014/main" id="{6CBCEF4A-2E62-4CD9-9F84-FA3BDFA729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9201" y="152401"/>
          <a:ext cx="1568" cy="571500"/>
        </a:xfrm>
        <a:prstGeom prst="rect">
          <a:avLst/>
        </a:prstGeom>
      </xdr:spPr>
    </xdr:pic>
    <xdr:clientData/>
  </xdr:oneCellAnchor>
  <xdr:oneCellAnchor>
    <xdr:from>
      <xdr:col>11</xdr:col>
      <xdr:colOff>38100</xdr:colOff>
      <xdr:row>0</xdr:row>
      <xdr:rowOff>249368</xdr:rowOff>
    </xdr:from>
    <xdr:ext cx="1473827" cy="755174"/>
    <xdr:pic>
      <xdr:nvPicPr>
        <xdr:cNvPr id="6" name="3 Imagen">
          <a:extLst>
            <a:ext uri="{FF2B5EF4-FFF2-40B4-BE49-F238E27FC236}">
              <a16:creationId xmlns:a16="http://schemas.microsoft.com/office/drawing/2014/main" id="{4FC73B5B-5C26-49BB-A521-7E49C3D333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668125" y="249368"/>
          <a:ext cx="1473827" cy="755174"/>
        </a:xfrm>
        <a:prstGeom prst="rect">
          <a:avLst/>
        </a:prstGeom>
      </xdr:spPr>
    </xdr:pic>
    <xdr:clientData/>
  </xdr:oneCellAnchor>
  <xdr:oneCellAnchor>
    <xdr:from>
      <xdr:col>1</xdr:col>
      <xdr:colOff>123825</xdr:colOff>
      <xdr:row>0</xdr:row>
      <xdr:rowOff>309843</xdr:rowOff>
    </xdr:from>
    <xdr:ext cx="895350" cy="889207"/>
    <xdr:pic>
      <xdr:nvPicPr>
        <xdr:cNvPr id="7" name="4 Imagen">
          <a:extLst>
            <a:ext uri="{FF2B5EF4-FFF2-40B4-BE49-F238E27FC236}">
              <a16:creationId xmlns:a16="http://schemas.microsoft.com/office/drawing/2014/main" id="{32ACAE26-D174-4143-8A68-E0516DD4DE5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04850" y="309843"/>
          <a:ext cx="895350" cy="889207"/>
        </a:xfrm>
        <a:prstGeom prst="rect">
          <a:avLst/>
        </a:prstGeom>
      </xdr:spPr>
    </xdr:pic>
    <xdr:clientData/>
  </xdr:oneCellAnchor>
  <xdr:oneCellAnchor>
    <xdr:from>
      <xdr:col>1</xdr:col>
      <xdr:colOff>800100</xdr:colOff>
      <xdr:row>0</xdr:row>
      <xdr:rowOff>104775</xdr:rowOff>
    </xdr:from>
    <xdr:ext cx="0" cy="645860"/>
    <xdr:pic>
      <xdr:nvPicPr>
        <xdr:cNvPr id="8" name="5 Imagen">
          <a:extLst>
            <a:ext uri="{FF2B5EF4-FFF2-40B4-BE49-F238E27FC236}">
              <a16:creationId xmlns:a16="http://schemas.microsoft.com/office/drawing/2014/main" id="{DE888FAE-442A-4906-A05A-0B0911379F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81125" y="104775"/>
          <a:ext cx="0" cy="64586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22412</xdr:colOff>
      <xdr:row>0</xdr:row>
      <xdr:rowOff>0</xdr:rowOff>
    </xdr:from>
    <xdr:to>
      <xdr:col>0</xdr:col>
      <xdr:colOff>275805</xdr:colOff>
      <xdr:row>5</xdr:row>
      <xdr:rowOff>11206</xdr:rowOff>
    </xdr:to>
    <xdr:pic>
      <xdr:nvPicPr>
        <xdr:cNvPr id="2" name="Picture 10">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stretch>
          <a:fillRect/>
        </a:stretch>
      </xdr:blipFill>
      <xdr:spPr>
        <a:xfrm>
          <a:off x="22412" y="0"/>
          <a:ext cx="253393" cy="1249456"/>
        </a:xfrm>
        <a:prstGeom prst="rect">
          <a:avLst/>
        </a:prstGeom>
      </xdr:spPr>
    </xdr:pic>
    <xdr:clientData/>
  </xdr:twoCellAnchor>
  <xdr:twoCellAnchor editAs="oneCell">
    <xdr:from>
      <xdr:col>8</xdr:col>
      <xdr:colOff>742950</xdr:colOff>
      <xdr:row>0</xdr:row>
      <xdr:rowOff>133350</xdr:rowOff>
    </xdr:from>
    <xdr:to>
      <xdr:col>11</xdr:col>
      <xdr:colOff>1256</xdr:colOff>
      <xdr:row>4</xdr:row>
      <xdr:rowOff>98474</xdr:rowOff>
    </xdr:to>
    <xdr:pic>
      <xdr:nvPicPr>
        <xdr:cNvPr id="3" name="Imagen 3">
          <a:extLst>
            <a:ext uri="{FF2B5EF4-FFF2-40B4-BE49-F238E27FC236}">
              <a16:creationId xmlns:a16="http://schemas.microsoft.com/office/drawing/2014/main" id="{DA28C6EB-0DC9-48D0-8EF0-7B80DF187588}"/>
            </a:ext>
          </a:extLst>
        </xdr:cNvPr>
        <xdr:cNvPicPr>
          <a:picLocks noChangeAspect="1"/>
        </xdr:cNvPicPr>
      </xdr:nvPicPr>
      <xdr:blipFill>
        <a:blip xmlns:r="http://schemas.openxmlformats.org/officeDocument/2006/relationships" r:embed="rId2"/>
        <a:stretch>
          <a:fillRect/>
        </a:stretch>
      </xdr:blipFill>
      <xdr:spPr>
        <a:xfrm>
          <a:off x="13392150" y="133350"/>
          <a:ext cx="1972931" cy="984299"/>
        </a:xfrm>
        <a:prstGeom prst="rect">
          <a:avLst/>
        </a:prstGeom>
      </xdr:spPr>
    </xdr:pic>
    <xdr:clientData/>
  </xdr:twoCellAnchor>
  <xdr:twoCellAnchor editAs="oneCell">
    <xdr:from>
      <xdr:col>1</xdr:col>
      <xdr:colOff>19050</xdr:colOff>
      <xdr:row>1</xdr:row>
      <xdr:rowOff>19050</xdr:rowOff>
    </xdr:from>
    <xdr:to>
      <xdr:col>1</xdr:col>
      <xdr:colOff>2061634</xdr:colOff>
      <xdr:row>4</xdr:row>
      <xdr:rowOff>174625</xdr:rowOff>
    </xdr:to>
    <xdr:pic>
      <xdr:nvPicPr>
        <xdr:cNvPr id="4" name="Imagen 3">
          <a:extLst>
            <a:ext uri="{FF2B5EF4-FFF2-40B4-BE49-F238E27FC236}">
              <a16:creationId xmlns:a16="http://schemas.microsoft.com/office/drawing/2014/main" id="{C78D5625-C57E-4F16-8FA6-79061C33880A}"/>
            </a:ext>
          </a:extLst>
        </xdr:cNvPr>
        <xdr:cNvPicPr>
          <a:picLocks noChangeAspect="1"/>
        </xdr:cNvPicPr>
      </xdr:nvPicPr>
      <xdr:blipFill>
        <a:blip xmlns:r="http://schemas.openxmlformats.org/officeDocument/2006/relationships" r:embed="rId3"/>
        <a:stretch>
          <a:fillRect/>
        </a:stretch>
      </xdr:blipFill>
      <xdr:spPr>
        <a:xfrm>
          <a:off x="533400" y="209550"/>
          <a:ext cx="2042584" cy="9842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4" tint="-0.499984740745262"/>
  </sheetPr>
  <dimension ref="B2:P51"/>
  <sheetViews>
    <sheetView showGridLines="0" topLeftCell="A7" zoomScale="85" zoomScaleNormal="85" workbookViewId="0">
      <selection activeCell="T24" sqref="T24"/>
    </sheetView>
  </sheetViews>
  <sheetFormatPr defaultColWidth="11.5703125" defaultRowHeight="15" x14ac:dyDescent="0.25"/>
  <cols>
    <col min="1" max="1" width="9" customWidth="1"/>
    <col min="2" max="2" width="53.7109375" bestFit="1" customWidth="1"/>
    <col min="3" max="15" width="10.140625" customWidth="1"/>
  </cols>
  <sheetData>
    <row r="2" spans="2:15" s="2" customFormat="1" ht="26.25" customHeight="1" x14ac:dyDescent="0.2">
      <c r="B2" s="97" t="s">
        <v>0</v>
      </c>
      <c r="C2" s="98"/>
      <c r="D2" s="98"/>
      <c r="E2" s="98"/>
      <c r="F2" s="98"/>
      <c r="G2" s="98"/>
      <c r="H2" s="98"/>
      <c r="I2" s="98"/>
      <c r="J2" s="98"/>
      <c r="K2" s="98"/>
      <c r="L2" s="98"/>
      <c r="M2" s="98"/>
      <c r="N2" s="98"/>
      <c r="O2" s="98"/>
    </row>
    <row r="3" spans="2:15" s="2" customFormat="1" ht="21" customHeight="1" x14ac:dyDescent="0.2">
      <c r="B3" s="99" t="s">
        <v>1</v>
      </c>
      <c r="C3" s="100"/>
      <c r="D3" s="100"/>
      <c r="E3" s="100"/>
      <c r="F3" s="100"/>
      <c r="G3" s="100"/>
      <c r="H3" s="100"/>
      <c r="I3" s="100"/>
      <c r="J3" s="100"/>
      <c r="K3" s="100"/>
      <c r="L3" s="100"/>
      <c r="M3" s="100"/>
      <c r="N3" s="100"/>
      <c r="O3" s="100"/>
    </row>
    <row r="4" spans="2:15" s="2" customFormat="1" ht="15.75" customHeight="1" x14ac:dyDescent="0.2">
      <c r="B4" s="95" t="s">
        <v>2</v>
      </c>
      <c r="C4" s="96"/>
      <c r="D4" s="96"/>
      <c r="E4" s="96"/>
      <c r="F4" s="96"/>
      <c r="G4" s="96"/>
      <c r="H4" s="96"/>
      <c r="I4" s="96"/>
      <c r="J4" s="96"/>
      <c r="K4" s="96"/>
      <c r="L4" s="96"/>
      <c r="M4" s="96"/>
      <c r="N4" s="96"/>
      <c r="O4" s="96"/>
    </row>
    <row r="5" spans="2:15" s="2" customFormat="1" ht="15.75" customHeight="1" x14ac:dyDescent="0.2">
      <c r="B5" s="95" t="s">
        <v>3</v>
      </c>
      <c r="C5" s="96"/>
      <c r="D5" s="96"/>
      <c r="E5" s="96"/>
      <c r="F5" s="96"/>
      <c r="G5" s="96"/>
      <c r="H5" s="96"/>
      <c r="I5" s="96"/>
      <c r="J5" s="96"/>
      <c r="K5" s="96"/>
      <c r="L5" s="96"/>
      <c r="M5" s="96"/>
      <c r="N5" s="96"/>
      <c r="O5" s="96"/>
    </row>
    <row r="6" spans="2:15" s="2" customFormat="1" ht="15.75" x14ac:dyDescent="0.2">
      <c r="B6" s="95" t="s">
        <v>4</v>
      </c>
      <c r="C6" s="96"/>
      <c r="D6" s="96"/>
      <c r="E6" s="96"/>
      <c r="F6" s="96"/>
      <c r="G6" s="96"/>
      <c r="H6" s="96"/>
      <c r="I6" s="96"/>
      <c r="J6" s="96"/>
      <c r="K6" s="96"/>
      <c r="L6" s="96"/>
      <c r="M6" s="96"/>
      <c r="N6" s="96"/>
      <c r="O6" s="96"/>
    </row>
    <row r="7" spans="2:15" x14ac:dyDescent="0.25">
      <c r="B7" s="56" t="s">
        <v>5</v>
      </c>
    </row>
    <row r="8" spans="2:15" ht="28.5" customHeight="1" x14ac:dyDescent="0.25">
      <c r="B8" s="6" t="s">
        <v>6</v>
      </c>
      <c r="C8" s="7">
        <v>1990</v>
      </c>
      <c r="D8" s="7">
        <v>1991</v>
      </c>
      <c r="E8" s="7">
        <v>1992</v>
      </c>
      <c r="F8" s="7">
        <v>1993</v>
      </c>
      <c r="G8" s="7">
        <v>1994</v>
      </c>
      <c r="H8" s="7">
        <v>1995</v>
      </c>
      <c r="I8" s="7">
        <v>1996</v>
      </c>
      <c r="J8" s="7">
        <v>1997</v>
      </c>
      <c r="K8" s="7">
        <v>1998</v>
      </c>
      <c r="L8" s="7">
        <v>1999</v>
      </c>
      <c r="M8" s="7">
        <v>2000</v>
      </c>
      <c r="N8" s="7">
        <v>2001</v>
      </c>
      <c r="O8" s="7">
        <v>2002</v>
      </c>
    </row>
    <row r="9" spans="2:15" x14ac:dyDescent="0.25">
      <c r="B9" s="26" t="s">
        <v>7</v>
      </c>
      <c r="C9" s="74">
        <f>C10+C14+C18</f>
        <v>3591830000</v>
      </c>
      <c r="D9" s="74">
        <f t="shared" ref="D9:O9" si="0">D10+D14+D18</f>
        <v>4833965000</v>
      </c>
      <c r="E9" s="74">
        <f t="shared" si="0"/>
        <v>7361271000</v>
      </c>
      <c r="F9" s="74">
        <f t="shared" si="0"/>
        <v>9026979363</v>
      </c>
      <c r="G9" s="74">
        <f t="shared" si="0"/>
        <v>9255540000</v>
      </c>
      <c r="H9" s="74">
        <f t="shared" si="0"/>
        <v>11607207000</v>
      </c>
      <c r="I9" s="74">
        <f t="shared" si="0"/>
        <v>14264220000</v>
      </c>
      <c r="J9" s="74">
        <f t="shared" si="0"/>
        <v>22721925000</v>
      </c>
      <c r="K9" s="74">
        <f t="shared" si="0"/>
        <v>26811515000</v>
      </c>
      <c r="L9" s="74">
        <f t="shared" si="0"/>
        <v>29580935000</v>
      </c>
      <c r="M9" s="74">
        <f t="shared" si="0"/>
        <v>35903334000</v>
      </c>
      <c r="N9" s="74">
        <f t="shared" si="0"/>
        <v>42165708000</v>
      </c>
      <c r="O9" s="74">
        <f t="shared" si="0"/>
        <v>48385395000</v>
      </c>
    </row>
    <row r="10" spans="2:15" x14ac:dyDescent="0.25">
      <c r="B10" s="27" t="s">
        <v>8</v>
      </c>
      <c r="C10" s="75">
        <f t="shared" ref="C10:O10" si="1">SUM(C11:C13)</f>
        <v>2272400000</v>
      </c>
      <c r="D10" s="75">
        <f t="shared" si="1"/>
        <v>3069465000</v>
      </c>
      <c r="E10" s="75">
        <f t="shared" si="1"/>
        <v>4407571000</v>
      </c>
      <c r="F10" s="76">
        <f t="shared" si="1"/>
        <v>5774910000</v>
      </c>
      <c r="G10" s="76">
        <f t="shared" si="1"/>
        <v>6790220000</v>
      </c>
      <c r="H10" s="76">
        <f t="shared" si="1"/>
        <v>7668964000</v>
      </c>
      <c r="I10" s="76">
        <f t="shared" si="1"/>
        <v>8894430000</v>
      </c>
      <c r="J10" s="76">
        <f t="shared" si="1"/>
        <v>14213900000</v>
      </c>
      <c r="K10" s="76">
        <f t="shared" si="1"/>
        <v>16914120000</v>
      </c>
      <c r="L10" s="76">
        <f t="shared" si="1"/>
        <v>19756780000</v>
      </c>
      <c r="M10" s="76">
        <f t="shared" si="1"/>
        <v>24331335000</v>
      </c>
      <c r="N10" s="76">
        <f t="shared" si="1"/>
        <v>27842720000</v>
      </c>
      <c r="O10" s="76">
        <f t="shared" si="1"/>
        <v>33178370000</v>
      </c>
    </row>
    <row r="11" spans="2:15" x14ac:dyDescent="0.25">
      <c r="B11" s="29" t="s">
        <v>9</v>
      </c>
      <c r="C11" s="77">
        <v>1645210000</v>
      </c>
      <c r="D11" s="77">
        <v>2208440000</v>
      </c>
      <c r="E11" s="77">
        <v>2822921000</v>
      </c>
      <c r="F11" s="78">
        <v>3562140000</v>
      </c>
      <c r="G11" s="78">
        <v>4241020000.0000005</v>
      </c>
      <c r="H11" s="78">
        <v>5635660000</v>
      </c>
      <c r="I11" s="78">
        <v>6537310000</v>
      </c>
      <c r="J11" s="78">
        <v>10951070000</v>
      </c>
      <c r="K11" s="78">
        <v>12489530000</v>
      </c>
      <c r="L11" s="78">
        <v>14268080000</v>
      </c>
      <c r="M11" s="78">
        <v>18193940000</v>
      </c>
      <c r="N11" s="78">
        <v>21317710000</v>
      </c>
      <c r="O11" s="78">
        <v>24659680000</v>
      </c>
    </row>
    <row r="12" spans="2:15" x14ac:dyDescent="0.25">
      <c r="B12" s="29" t="s">
        <v>10</v>
      </c>
      <c r="C12" s="77">
        <v>138280000</v>
      </c>
      <c r="D12" s="77">
        <v>162805000</v>
      </c>
      <c r="E12" s="77">
        <v>421120000</v>
      </c>
      <c r="F12" s="78">
        <v>633340000</v>
      </c>
      <c r="G12" s="78">
        <v>665150000</v>
      </c>
      <c r="H12" s="78">
        <v>576308000</v>
      </c>
      <c r="I12" s="78">
        <v>734610000</v>
      </c>
      <c r="J12" s="78">
        <v>829920000</v>
      </c>
      <c r="K12" s="78">
        <v>1407480000</v>
      </c>
      <c r="L12" s="78">
        <v>1979040000</v>
      </c>
      <c r="M12" s="78">
        <v>2604090000</v>
      </c>
      <c r="N12" s="78">
        <v>2379810000</v>
      </c>
      <c r="O12" s="78">
        <v>3548150000</v>
      </c>
    </row>
    <row r="13" spans="2:15" x14ac:dyDescent="0.25">
      <c r="B13" s="30" t="s">
        <v>11</v>
      </c>
      <c r="C13" s="77">
        <v>488910000</v>
      </c>
      <c r="D13" s="77">
        <v>698220000</v>
      </c>
      <c r="E13" s="77">
        <v>1163530000</v>
      </c>
      <c r="F13" s="78">
        <v>1579430000</v>
      </c>
      <c r="G13" s="78">
        <v>1884050000</v>
      </c>
      <c r="H13" s="78">
        <v>1456996000</v>
      </c>
      <c r="I13" s="78">
        <v>1622510000</v>
      </c>
      <c r="J13" s="78">
        <v>2432910000</v>
      </c>
      <c r="K13" s="78">
        <v>3017110000</v>
      </c>
      <c r="L13" s="78">
        <v>3509660000</v>
      </c>
      <c r="M13" s="78">
        <v>3533305000</v>
      </c>
      <c r="N13" s="78">
        <v>4145200000</v>
      </c>
      <c r="O13" s="78">
        <v>4970540000</v>
      </c>
    </row>
    <row r="14" spans="2:15" x14ac:dyDescent="0.25">
      <c r="B14" s="28" t="s">
        <v>12</v>
      </c>
      <c r="C14" s="75">
        <f t="shared" ref="C14:O14" si="2">SUM(C15:C17)</f>
        <v>1039370000</v>
      </c>
      <c r="D14" s="75">
        <f t="shared" si="2"/>
        <v>1454240000</v>
      </c>
      <c r="E14" s="75">
        <f t="shared" si="2"/>
        <v>1700240000</v>
      </c>
      <c r="F14" s="76">
        <f t="shared" si="2"/>
        <v>2359204000</v>
      </c>
      <c r="G14" s="76">
        <f t="shared" si="2"/>
        <v>2026440000</v>
      </c>
      <c r="H14" s="76">
        <f t="shared" si="2"/>
        <v>3002473000</v>
      </c>
      <c r="I14" s="76">
        <f t="shared" si="2"/>
        <v>4508200000</v>
      </c>
      <c r="J14" s="76">
        <f t="shared" si="2"/>
        <v>7138745000</v>
      </c>
      <c r="K14" s="76">
        <f t="shared" si="2"/>
        <v>8337935000</v>
      </c>
      <c r="L14" s="76">
        <f t="shared" si="2"/>
        <v>8647385000</v>
      </c>
      <c r="M14" s="76">
        <f t="shared" si="2"/>
        <v>10100470000</v>
      </c>
      <c r="N14" s="76">
        <f t="shared" si="2"/>
        <v>11832118000</v>
      </c>
      <c r="O14" s="76">
        <f t="shared" si="2"/>
        <v>11002335000</v>
      </c>
    </row>
    <row r="15" spans="2:15" x14ac:dyDescent="0.25">
      <c r="B15" s="30" t="s">
        <v>13</v>
      </c>
      <c r="C15" s="77">
        <v>704270000</v>
      </c>
      <c r="D15" s="77">
        <v>914800000</v>
      </c>
      <c r="E15" s="77">
        <v>1078430000</v>
      </c>
      <c r="F15" s="78">
        <v>1608525000</v>
      </c>
      <c r="G15" s="78">
        <v>1317100000</v>
      </c>
      <c r="H15" s="78">
        <v>2081080000</v>
      </c>
      <c r="I15" s="78">
        <v>3243450000</v>
      </c>
      <c r="J15" s="78">
        <v>5277000000</v>
      </c>
      <c r="K15" s="78">
        <v>6137956000</v>
      </c>
      <c r="L15" s="78">
        <v>6326477000</v>
      </c>
      <c r="M15" s="78">
        <v>5762430000</v>
      </c>
      <c r="N15" s="78">
        <v>6716138000</v>
      </c>
      <c r="O15" s="78">
        <v>6391375000</v>
      </c>
    </row>
    <row r="16" spans="2:15" x14ac:dyDescent="0.25">
      <c r="B16" s="30" t="s">
        <v>14</v>
      </c>
      <c r="C16" s="77">
        <v>333420000</v>
      </c>
      <c r="D16" s="77">
        <v>535909999.99999994</v>
      </c>
      <c r="E16" s="77">
        <v>611680000</v>
      </c>
      <c r="F16" s="78">
        <v>733600000</v>
      </c>
      <c r="G16" s="78">
        <v>706950000</v>
      </c>
      <c r="H16" s="78">
        <v>920777000</v>
      </c>
      <c r="I16" s="78">
        <v>1246850000</v>
      </c>
      <c r="J16" s="78">
        <v>1856235000</v>
      </c>
      <c r="K16" s="78">
        <v>2185850000</v>
      </c>
      <c r="L16" s="78">
        <v>2296018000</v>
      </c>
      <c r="M16" s="78">
        <v>4306250000</v>
      </c>
      <c r="N16" s="78">
        <v>5038040000</v>
      </c>
      <c r="O16" s="78">
        <v>4543190000</v>
      </c>
    </row>
    <row r="17" spans="2:16" x14ac:dyDescent="0.25">
      <c r="B17" s="30" t="s">
        <v>15</v>
      </c>
      <c r="C17" s="77">
        <v>1680000</v>
      </c>
      <c r="D17" s="77">
        <v>3530000</v>
      </c>
      <c r="E17" s="77">
        <v>10130000</v>
      </c>
      <c r="F17" s="78">
        <v>17079000</v>
      </c>
      <c r="G17" s="78">
        <v>2390000</v>
      </c>
      <c r="H17" s="78">
        <v>616000</v>
      </c>
      <c r="I17" s="78">
        <v>17900000</v>
      </c>
      <c r="J17" s="78">
        <v>5510000</v>
      </c>
      <c r="K17" s="78">
        <v>14129000</v>
      </c>
      <c r="L17" s="78">
        <v>24890000</v>
      </c>
      <c r="M17" s="78">
        <v>31790000</v>
      </c>
      <c r="N17" s="78">
        <v>77940000</v>
      </c>
      <c r="O17" s="78">
        <v>67770000</v>
      </c>
    </row>
    <row r="18" spans="2:16" x14ac:dyDescent="0.25">
      <c r="B18" s="28" t="s">
        <v>16</v>
      </c>
      <c r="C18" s="75">
        <f t="shared" ref="C18:O18" si="3">SUM(C19:C23)</f>
        <v>280060000</v>
      </c>
      <c r="D18" s="75">
        <f t="shared" si="3"/>
        <v>310260000</v>
      </c>
      <c r="E18" s="75">
        <f t="shared" si="3"/>
        <v>1253460000</v>
      </c>
      <c r="F18" s="76">
        <f t="shared" si="3"/>
        <v>892865363</v>
      </c>
      <c r="G18" s="76">
        <f t="shared" si="3"/>
        <v>438880000</v>
      </c>
      <c r="H18" s="76">
        <f t="shared" si="3"/>
        <v>935770000</v>
      </c>
      <c r="I18" s="76">
        <f t="shared" si="3"/>
        <v>861590000</v>
      </c>
      <c r="J18" s="76">
        <f t="shared" si="3"/>
        <v>1369280000</v>
      </c>
      <c r="K18" s="76">
        <f t="shared" si="3"/>
        <v>1559460000</v>
      </c>
      <c r="L18" s="76">
        <f t="shared" si="3"/>
        <v>1176770000</v>
      </c>
      <c r="M18" s="76">
        <f t="shared" si="3"/>
        <v>1471529000</v>
      </c>
      <c r="N18" s="76">
        <f t="shared" si="3"/>
        <v>2490870000</v>
      </c>
      <c r="O18" s="76">
        <f t="shared" si="3"/>
        <v>4204690000</v>
      </c>
    </row>
    <row r="19" spans="2:16" x14ac:dyDescent="0.25">
      <c r="B19" s="30" t="s">
        <v>17</v>
      </c>
      <c r="C19" s="79">
        <v>0</v>
      </c>
      <c r="D19" s="79">
        <v>0</v>
      </c>
      <c r="E19" s="79">
        <v>0</v>
      </c>
      <c r="F19" s="78">
        <v>5363</v>
      </c>
      <c r="G19" s="80"/>
      <c r="H19" s="80">
        <v>0</v>
      </c>
      <c r="I19" s="80">
        <v>0</v>
      </c>
      <c r="J19" s="78">
        <v>3890000</v>
      </c>
      <c r="K19" s="78">
        <v>153260000</v>
      </c>
      <c r="L19" s="78">
        <v>166290000</v>
      </c>
      <c r="M19" s="78">
        <v>577120000</v>
      </c>
      <c r="N19" s="78">
        <v>601250000</v>
      </c>
      <c r="O19" s="78">
        <v>1388450000</v>
      </c>
    </row>
    <row r="20" spans="2:16" x14ac:dyDescent="0.25">
      <c r="B20" s="30" t="s">
        <v>18</v>
      </c>
      <c r="C20" s="77">
        <v>276360000</v>
      </c>
      <c r="D20" s="77">
        <v>298130000</v>
      </c>
      <c r="E20" s="77">
        <v>1221430000</v>
      </c>
      <c r="F20" s="78">
        <v>873450000</v>
      </c>
      <c r="G20" s="78">
        <v>429300000</v>
      </c>
      <c r="H20" s="78">
        <v>865580000</v>
      </c>
      <c r="I20" s="78">
        <v>841080000</v>
      </c>
      <c r="J20" s="78">
        <v>1329460000</v>
      </c>
      <c r="K20" s="78">
        <v>1386110000</v>
      </c>
      <c r="L20" s="78">
        <v>1010480000</v>
      </c>
      <c r="M20" s="78">
        <v>890349000</v>
      </c>
      <c r="N20" s="78">
        <v>1861760000</v>
      </c>
      <c r="O20" s="78">
        <v>2770880000</v>
      </c>
      <c r="P20" s="23"/>
    </row>
    <row r="21" spans="2:16" x14ac:dyDescent="0.25">
      <c r="B21" s="30" t="s">
        <v>19</v>
      </c>
      <c r="C21" s="79">
        <v>0</v>
      </c>
      <c r="D21" s="79">
        <v>0</v>
      </c>
      <c r="E21" s="79">
        <v>0</v>
      </c>
      <c r="F21" s="80"/>
      <c r="G21" s="80"/>
      <c r="H21" s="80">
        <v>0</v>
      </c>
      <c r="I21" s="80">
        <v>0</v>
      </c>
      <c r="J21" s="80">
        <v>0</v>
      </c>
      <c r="K21" s="80">
        <v>0</v>
      </c>
      <c r="L21" s="80">
        <v>0</v>
      </c>
      <c r="M21" s="80">
        <v>0</v>
      </c>
      <c r="N21" s="80">
        <v>0</v>
      </c>
      <c r="O21" s="80">
        <v>0</v>
      </c>
    </row>
    <row r="22" spans="2:16" x14ac:dyDescent="0.25">
      <c r="B22" s="30" t="s">
        <v>20</v>
      </c>
      <c r="C22" s="77">
        <v>3700000</v>
      </c>
      <c r="D22" s="77">
        <v>12130000</v>
      </c>
      <c r="E22" s="77">
        <v>32030000</v>
      </c>
      <c r="F22" s="78">
        <v>19410000</v>
      </c>
      <c r="G22" s="78">
        <v>9580000</v>
      </c>
      <c r="H22" s="78">
        <v>70190000</v>
      </c>
      <c r="I22" s="78">
        <v>20510000</v>
      </c>
      <c r="J22" s="78">
        <v>35930000</v>
      </c>
      <c r="K22" s="78">
        <v>20090000</v>
      </c>
      <c r="L22" s="80">
        <v>0</v>
      </c>
      <c r="M22" s="78">
        <v>4059999.9999999995</v>
      </c>
      <c r="N22" s="78">
        <v>27860000</v>
      </c>
      <c r="O22" s="78">
        <v>45360000</v>
      </c>
    </row>
    <row r="23" spans="2:16" x14ac:dyDescent="0.25">
      <c r="B23" s="30" t="s">
        <v>21</v>
      </c>
      <c r="C23" s="79">
        <v>0</v>
      </c>
      <c r="D23" s="79">
        <v>0</v>
      </c>
      <c r="E23" s="79">
        <v>0</v>
      </c>
      <c r="F23" s="80"/>
      <c r="G23" s="80"/>
      <c r="H23" s="80">
        <v>0</v>
      </c>
      <c r="I23" s="80">
        <v>0</v>
      </c>
      <c r="J23" s="80">
        <v>0</v>
      </c>
      <c r="K23" s="80">
        <v>0</v>
      </c>
      <c r="L23" s="80"/>
      <c r="M23" s="80"/>
      <c r="N23" s="80"/>
      <c r="O23" s="80"/>
    </row>
    <row r="24" spans="2:16" x14ac:dyDescent="0.25">
      <c r="B24" s="26" t="s">
        <v>22</v>
      </c>
      <c r="C24" s="74">
        <f>C25+C29+C34+C38+C42</f>
        <v>3579960000</v>
      </c>
      <c r="D24" s="74">
        <f t="shared" ref="D24:O24" si="4">D25+D29+D34+D38+D42</f>
        <v>5351675000</v>
      </c>
      <c r="E24" s="74">
        <f t="shared" si="4"/>
        <v>9453967000</v>
      </c>
      <c r="F24" s="74">
        <f t="shared" si="4"/>
        <v>11353436466</v>
      </c>
      <c r="G24" s="74">
        <f t="shared" si="4"/>
        <v>12118662938</v>
      </c>
      <c r="H24" s="74">
        <f t="shared" si="4"/>
        <v>11230525000</v>
      </c>
      <c r="I24" s="74">
        <f t="shared" si="4"/>
        <v>12134755000</v>
      </c>
      <c r="J24" s="74">
        <f t="shared" si="4"/>
        <v>11818190000</v>
      </c>
      <c r="K24" s="74">
        <f t="shared" si="4"/>
        <v>12308527000</v>
      </c>
      <c r="L24" s="74">
        <f t="shared" si="4"/>
        <v>16698680000</v>
      </c>
      <c r="M24" s="74">
        <f t="shared" si="4"/>
        <v>14560460000</v>
      </c>
      <c r="N24" s="74">
        <f t="shared" si="4"/>
        <v>22146530000</v>
      </c>
      <c r="O24" s="74">
        <f t="shared" si="4"/>
        <v>25464583000</v>
      </c>
    </row>
    <row r="25" spans="2:16" x14ac:dyDescent="0.25">
      <c r="B25" s="28" t="s">
        <v>23</v>
      </c>
      <c r="C25" s="75">
        <f t="shared" ref="C25:O25" si="5">SUM(C26:C28)</f>
        <v>2020600000</v>
      </c>
      <c r="D25" s="75">
        <f t="shared" si="5"/>
        <v>2211190000</v>
      </c>
      <c r="E25" s="76">
        <f t="shared" si="5"/>
        <v>3954360000</v>
      </c>
      <c r="F25" s="76">
        <f t="shared" si="5"/>
        <v>6353450000</v>
      </c>
      <c r="G25" s="76">
        <f t="shared" si="5"/>
        <v>7357315000</v>
      </c>
      <c r="H25" s="76">
        <f t="shared" si="5"/>
        <v>7197580000</v>
      </c>
      <c r="I25" s="76">
        <f t="shared" si="5"/>
        <v>8369215000</v>
      </c>
      <c r="J25" s="76">
        <f t="shared" si="5"/>
        <v>6016366000</v>
      </c>
      <c r="K25" s="76">
        <f t="shared" si="5"/>
        <v>6533895000</v>
      </c>
      <c r="L25" s="76">
        <f t="shared" si="5"/>
        <v>9740540000</v>
      </c>
      <c r="M25" s="76">
        <f t="shared" si="5"/>
        <v>8000980000</v>
      </c>
      <c r="N25" s="76">
        <f t="shared" si="5"/>
        <v>9044150000</v>
      </c>
      <c r="O25" s="76">
        <f t="shared" si="5"/>
        <v>10120210000</v>
      </c>
    </row>
    <row r="26" spans="2:16" x14ac:dyDescent="0.25">
      <c r="B26" s="30" t="s">
        <v>24</v>
      </c>
      <c r="C26" s="77">
        <v>79120000</v>
      </c>
      <c r="D26" s="77">
        <v>67069999.999999993</v>
      </c>
      <c r="E26" s="78">
        <v>268010000</v>
      </c>
      <c r="F26" s="78">
        <v>648910000</v>
      </c>
      <c r="G26" s="78">
        <v>584567000</v>
      </c>
      <c r="H26" s="78">
        <v>242130000</v>
      </c>
      <c r="I26" s="78">
        <v>277060000</v>
      </c>
      <c r="J26" s="78">
        <v>399860000</v>
      </c>
      <c r="K26" s="78">
        <v>438520000</v>
      </c>
      <c r="L26" s="78">
        <v>675200000</v>
      </c>
      <c r="M26" s="78">
        <v>651530000</v>
      </c>
      <c r="N26" s="78">
        <v>1053400000.0000001</v>
      </c>
      <c r="O26" s="78">
        <v>1311340000</v>
      </c>
    </row>
    <row r="27" spans="2:16" x14ac:dyDescent="0.25">
      <c r="B27" s="30" t="s">
        <v>25</v>
      </c>
      <c r="C27" s="77">
        <v>1808480000</v>
      </c>
      <c r="D27" s="77">
        <v>1889050000</v>
      </c>
      <c r="E27" s="78">
        <v>3385920000</v>
      </c>
      <c r="F27" s="78">
        <v>5413060000</v>
      </c>
      <c r="G27" s="78">
        <v>6510740000</v>
      </c>
      <c r="H27" s="78">
        <v>6742700000</v>
      </c>
      <c r="I27" s="78">
        <v>7920015000</v>
      </c>
      <c r="J27" s="78">
        <v>5537000000</v>
      </c>
      <c r="K27" s="78">
        <v>5800700000</v>
      </c>
      <c r="L27" s="78">
        <v>8556639999.999999</v>
      </c>
      <c r="M27" s="78">
        <v>7094600000</v>
      </c>
      <c r="N27" s="78">
        <v>7407600000</v>
      </c>
      <c r="O27" s="78">
        <v>8319900000</v>
      </c>
    </row>
    <row r="28" spans="2:16" x14ac:dyDescent="0.25">
      <c r="B28" s="30" t="s">
        <v>26</v>
      </c>
      <c r="C28" s="77">
        <v>133000000</v>
      </c>
      <c r="D28" s="77">
        <v>255070000</v>
      </c>
      <c r="E28" s="78">
        <v>300430000</v>
      </c>
      <c r="F28" s="78">
        <v>291480000</v>
      </c>
      <c r="G28" s="78">
        <v>262007999.99999997</v>
      </c>
      <c r="H28" s="78">
        <v>212750000</v>
      </c>
      <c r="I28" s="78">
        <v>172140000</v>
      </c>
      <c r="J28" s="78">
        <v>79506000</v>
      </c>
      <c r="K28" s="78">
        <v>294675000</v>
      </c>
      <c r="L28" s="78">
        <v>508700000</v>
      </c>
      <c r="M28" s="78">
        <v>254850000</v>
      </c>
      <c r="N28" s="78">
        <v>583150000</v>
      </c>
      <c r="O28" s="78">
        <v>488970000</v>
      </c>
    </row>
    <row r="29" spans="2:16" x14ac:dyDescent="0.25">
      <c r="B29" s="28" t="s">
        <v>27</v>
      </c>
      <c r="C29" s="75">
        <f t="shared" ref="C29:O29" si="6">SUM(C30:C33)</f>
        <v>34630000</v>
      </c>
      <c r="D29" s="75">
        <f t="shared" si="6"/>
        <v>49535000</v>
      </c>
      <c r="E29" s="76">
        <f t="shared" si="6"/>
        <v>12000000</v>
      </c>
      <c r="F29" s="76">
        <f t="shared" si="6"/>
        <v>58484300</v>
      </c>
      <c r="G29" s="76">
        <f t="shared" si="6"/>
        <v>123990000</v>
      </c>
      <c r="H29" s="76">
        <f t="shared" si="6"/>
        <v>174995000</v>
      </c>
      <c r="I29" s="76">
        <f t="shared" si="6"/>
        <v>118790000</v>
      </c>
      <c r="J29" s="76">
        <f t="shared" si="6"/>
        <v>29570000</v>
      </c>
      <c r="K29" s="76">
        <f t="shared" si="6"/>
        <v>161268000</v>
      </c>
      <c r="L29" s="76">
        <f t="shared" si="6"/>
        <v>327870000</v>
      </c>
      <c r="M29" s="76">
        <f t="shared" si="6"/>
        <v>155030000</v>
      </c>
      <c r="N29" s="76">
        <f t="shared" si="6"/>
        <v>50240000</v>
      </c>
      <c r="O29" s="76">
        <f t="shared" si="6"/>
        <v>87353000</v>
      </c>
    </row>
    <row r="30" spans="2:16" x14ac:dyDescent="0.25">
      <c r="B30" s="30" t="s">
        <v>28</v>
      </c>
      <c r="C30" s="77">
        <v>7620000</v>
      </c>
      <c r="D30" s="77">
        <v>2440000</v>
      </c>
      <c r="E30" s="78">
        <v>600000</v>
      </c>
      <c r="F30" s="78">
        <v>2800000</v>
      </c>
      <c r="G30" s="78">
        <v>16660000</v>
      </c>
      <c r="H30" s="80">
        <v>0</v>
      </c>
      <c r="I30" s="78">
        <v>2610000</v>
      </c>
      <c r="J30" s="78">
        <v>5980000</v>
      </c>
      <c r="K30" s="78">
        <v>98238000</v>
      </c>
      <c r="L30" s="78">
        <v>197630000</v>
      </c>
      <c r="M30" s="78">
        <v>88490000</v>
      </c>
      <c r="N30" s="78">
        <v>42870000</v>
      </c>
      <c r="O30" s="78">
        <v>69710000</v>
      </c>
    </row>
    <row r="31" spans="2:16" x14ac:dyDescent="0.25">
      <c r="B31" s="30" t="s">
        <v>29</v>
      </c>
      <c r="C31" s="77">
        <v>27010000</v>
      </c>
      <c r="D31" s="77">
        <v>47095000</v>
      </c>
      <c r="E31" s="78">
        <v>11000000</v>
      </c>
      <c r="F31" s="78">
        <v>55650000</v>
      </c>
      <c r="G31" s="78">
        <v>107140000</v>
      </c>
      <c r="H31" s="80">
        <v>0</v>
      </c>
      <c r="I31" s="80">
        <v>0</v>
      </c>
      <c r="J31" s="80">
        <v>0</v>
      </c>
      <c r="K31" s="78">
        <v>47400000</v>
      </c>
      <c r="L31" s="78">
        <v>130000000</v>
      </c>
      <c r="M31" s="78">
        <v>20180000</v>
      </c>
      <c r="N31" s="78">
        <v>450000</v>
      </c>
      <c r="O31" s="78">
        <v>7190000</v>
      </c>
    </row>
    <row r="32" spans="2:16" x14ac:dyDescent="0.25">
      <c r="B32" s="30" t="s">
        <v>30</v>
      </c>
      <c r="C32" s="79">
        <v>0</v>
      </c>
      <c r="D32" s="79">
        <v>0</v>
      </c>
      <c r="E32" s="78">
        <v>400000</v>
      </c>
      <c r="F32" s="78">
        <v>34300</v>
      </c>
      <c r="G32" s="78">
        <v>190000</v>
      </c>
      <c r="H32" s="80">
        <v>0</v>
      </c>
      <c r="I32" s="78">
        <v>440000</v>
      </c>
      <c r="J32" s="78">
        <v>100000</v>
      </c>
      <c r="K32" s="78">
        <v>630000</v>
      </c>
      <c r="L32" s="78">
        <v>240000</v>
      </c>
      <c r="M32" s="78">
        <v>1010000</v>
      </c>
      <c r="N32" s="78">
        <v>360000</v>
      </c>
      <c r="O32" s="78">
        <v>3260000</v>
      </c>
    </row>
    <row r="33" spans="2:15" x14ac:dyDescent="0.25">
      <c r="B33" s="30" t="s">
        <v>31</v>
      </c>
      <c r="C33" s="79">
        <v>0</v>
      </c>
      <c r="D33" s="79">
        <v>0</v>
      </c>
      <c r="E33" s="80"/>
      <c r="F33" s="80"/>
      <c r="G33" s="80"/>
      <c r="H33" s="78">
        <v>174995000</v>
      </c>
      <c r="I33" s="78">
        <v>115740000</v>
      </c>
      <c r="J33" s="78">
        <v>23490000</v>
      </c>
      <c r="K33" s="78">
        <v>15000000</v>
      </c>
      <c r="L33" s="80">
        <v>0</v>
      </c>
      <c r="M33" s="78">
        <v>45350000</v>
      </c>
      <c r="N33" s="78">
        <v>6560000</v>
      </c>
      <c r="O33" s="78">
        <v>7193000</v>
      </c>
    </row>
    <row r="34" spans="2:15" x14ac:dyDescent="0.25">
      <c r="B34" s="28" t="s">
        <v>32</v>
      </c>
      <c r="C34" s="75">
        <f t="shared" ref="C34:O34" si="7">SUM(C35:C37)</f>
        <v>959730000</v>
      </c>
      <c r="D34" s="75">
        <f t="shared" si="7"/>
        <v>1875650000</v>
      </c>
      <c r="E34" s="76">
        <f t="shared" si="7"/>
        <v>2747207000</v>
      </c>
      <c r="F34" s="76">
        <f t="shared" si="7"/>
        <v>3265254166</v>
      </c>
      <c r="G34" s="76">
        <f t="shared" si="7"/>
        <v>3492100000</v>
      </c>
      <c r="H34" s="76">
        <f t="shared" si="7"/>
        <v>2666870000</v>
      </c>
      <c r="I34" s="76">
        <f t="shared" si="7"/>
        <v>2456830000</v>
      </c>
      <c r="J34" s="76">
        <f t="shared" si="7"/>
        <v>3492510000</v>
      </c>
      <c r="K34" s="76">
        <f t="shared" si="7"/>
        <v>3046675000</v>
      </c>
      <c r="L34" s="76">
        <f t="shared" si="7"/>
        <v>4059190000</v>
      </c>
      <c r="M34" s="76">
        <f t="shared" si="7"/>
        <v>3487210000</v>
      </c>
      <c r="N34" s="76">
        <f t="shared" si="7"/>
        <v>7118750000</v>
      </c>
      <c r="O34" s="76">
        <f t="shared" si="7"/>
        <v>8968150000</v>
      </c>
    </row>
    <row r="35" spans="2:15" x14ac:dyDescent="0.25">
      <c r="B35" s="30" t="s">
        <v>13</v>
      </c>
      <c r="C35" s="77">
        <v>944480000</v>
      </c>
      <c r="D35" s="77">
        <v>1851960000</v>
      </c>
      <c r="E35" s="78">
        <v>2737740000</v>
      </c>
      <c r="F35" s="78">
        <v>3246224166</v>
      </c>
      <c r="G35" s="78">
        <v>3458330000</v>
      </c>
      <c r="H35" s="78">
        <v>2650780000</v>
      </c>
      <c r="I35" s="78">
        <v>2443250000</v>
      </c>
      <c r="J35" s="78">
        <v>3441110000</v>
      </c>
      <c r="K35" s="78">
        <v>3033780000</v>
      </c>
      <c r="L35" s="78">
        <v>4031220000</v>
      </c>
      <c r="M35" s="78">
        <v>3459230000</v>
      </c>
      <c r="N35" s="78">
        <v>6912800000</v>
      </c>
      <c r="O35" s="78">
        <v>8626230000</v>
      </c>
    </row>
    <row r="36" spans="2:15" x14ac:dyDescent="0.25">
      <c r="B36" s="30" t="s">
        <v>14</v>
      </c>
      <c r="C36" s="77">
        <v>15250000</v>
      </c>
      <c r="D36" s="77">
        <v>23690000</v>
      </c>
      <c r="E36" s="78">
        <v>9467000</v>
      </c>
      <c r="F36" s="78">
        <v>19030000</v>
      </c>
      <c r="G36" s="78">
        <v>33770000</v>
      </c>
      <c r="H36" s="78">
        <v>16090000</v>
      </c>
      <c r="I36" s="78">
        <v>13580000</v>
      </c>
      <c r="J36" s="78">
        <v>51400000</v>
      </c>
      <c r="K36" s="78">
        <v>12895000</v>
      </c>
      <c r="L36" s="78">
        <v>27970000</v>
      </c>
      <c r="M36" s="78">
        <v>27980000</v>
      </c>
      <c r="N36" s="78">
        <v>205950000</v>
      </c>
      <c r="O36" s="78">
        <v>341920000</v>
      </c>
    </row>
    <row r="37" spans="2:15" x14ac:dyDescent="0.25">
      <c r="B37" s="30" t="s">
        <v>15</v>
      </c>
      <c r="C37" s="79">
        <v>0</v>
      </c>
      <c r="D37" s="79">
        <v>0</v>
      </c>
      <c r="E37" s="80">
        <v>0</v>
      </c>
      <c r="F37" s="80">
        <v>0</v>
      </c>
      <c r="G37" s="80">
        <v>0</v>
      </c>
      <c r="H37" s="80"/>
      <c r="I37" s="80"/>
      <c r="J37" s="80"/>
      <c r="K37" s="80"/>
      <c r="L37" s="80"/>
      <c r="M37" s="80"/>
      <c r="N37" s="80"/>
      <c r="O37" s="80"/>
    </row>
    <row r="38" spans="2:15" x14ac:dyDescent="0.25">
      <c r="B38" s="28" t="s">
        <v>33</v>
      </c>
      <c r="C38" s="75">
        <f t="shared" ref="C38:O38" si="8">SUM(C39:C41)</f>
        <v>465450000</v>
      </c>
      <c r="D38" s="75">
        <f t="shared" si="8"/>
        <v>334560000</v>
      </c>
      <c r="E38" s="76">
        <f t="shared" si="8"/>
        <v>1621000000</v>
      </c>
      <c r="F38" s="76">
        <f t="shared" si="8"/>
        <v>1048240000.0000001</v>
      </c>
      <c r="G38" s="76">
        <f t="shared" si="8"/>
        <v>626077938</v>
      </c>
      <c r="H38" s="76">
        <f t="shared" si="8"/>
        <v>1190970000</v>
      </c>
      <c r="I38" s="76">
        <f t="shared" si="8"/>
        <v>1189820000</v>
      </c>
      <c r="J38" s="76">
        <f t="shared" si="8"/>
        <v>2227754000</v>
      </c>
      <c r="K38" s="76">
        <f t="shared" si="8"/>
        <v>1893939000</v>
      </c>
      <c r="L38" s="76">
        <f t="shared" si="8"/>
        <v>2497660000</v>
      </c>
      <c r="M38" s="76">
        <f t="shared" si="8"/>
        <v>2764530000</v>
      </c>
      <c r="N38" s="76">
        <f t="shared" si="8"/>
        <v>5820550000</v>
      </c>
      <c r="O38" s="76">
        <f t="shared" si="8"/>
        <v>6061980000</v>
      </c>
    </row>
    <row r="39" spans="2:15" x14ac:dyDescent="0.25">
      <c r="B39" s="30" t="s">
        <v>34</v>
      </c>
      <c r="C39" s="79">
        <v>0</v>
      </c>
      <c r="D39" s="79">
        <v>0</v>
      </c>
      <c r="E39" s="78">
        <v>100000</v>
      </c>
      <c r="F39" s="78">
        <v>100000</v>
      </c>
      <c r="G39" s="78">
        <v>47938</v>
      </c>
      <c r="H39" s="80">
        <v>0</v>
      </c>
      <c r="I39" s="80">
        <v>0</v>
      </c>
      <c r="J39" s="80">
        <v>0</v>
      </c>
      <c r="K39" s="78">
        <v>101809000</v>
      </c>
      <c r="L39" s="78">
        <v>903050000</v>
      </c>
      <c r="M39" s="78">
        <v>1946900000</v>
      </c>
      <c r="N39" s="78">
        <v>1294900000</v>
      </c>
      <c r="O39" s="78">
        <v>1683240000</v>
      </c>
    </row>
    <row r="40" spans="2:15" x14ac:dyDescent="0.25">
      <c r="B40" s="30" t="s">
        <v>35</v>
      </c>
      <c r="C40" s="77">
        <v>465450000</v>
      </c>
      <c r="D40" s="77">
        <v>334560000</v>
      </c>
      <c r="E40" s="78">
        <v>1620900000</v>
      </c>
      <c r="F40" s="78">
        <v>1048140000.0000001</v>
      </c>
      <c r="G40" s="78">
        <v>626030000</v>
      </c>
      <c r="H40" s="78">
        <v>1190970000</v>
      </c>
      <c r="I40" s="78">
        <v>1189820000</v>
      </c>
      <c r="J40" s="78">
        <v>2227754000</v>
      </c>
      <c r="K40" s="78">
        <v>1792130000</v>
      </c>
      <c r="L40" s="78">
        <v>1594610000</v>
      </c>
      <c r="M40" s="78">
        <v>817630000</v>
      </c>
      <c r="N40" s="78">
        <v>4525650000</v>
      </c>
      <c r="O40" s="78">
        <v>4378740000</v>
      </c>
    </row>
    <row r="41" spans="2:15" x14ac:dyDescent="0.25">
      <c r="B41" s="30" t="s">
        <v>36</v>
      </c>
      <c r="C41" s="79">
        <v>0</v>
      </c>
      <c r="D41" s="79">
        <v>0</v>
      </c>
      <c r="E41" s="80">
        <v>0</v>
      </c>
      <c r="F41" s="80">
        <v>0</v>
      </c>
      <c r="G41" s="80">
        <v>0</v>
      </c>
      <c r="H41" s="80">
        <v>0</v>
      </c>
      <c r="I41" s="80">
        <v>0</v>
      </c>
      <c r="J41" s="80">
        <v>0</v>
      </c>
      <c r="K41" s="80">
        <v>0</v>
      </c>
      <c r="L41" s="80">
        <v>0</v>
      </c>
      <c r="M41" s="80">
        <v>0</v>
      </c>
      <c r="N41" s="80">
        <v>0</v>
      </c>
      <c r="O41" s="80">
        <v>0</v>
      </c>
    </row>
    <row r="42" spans="2:15" x14ac:dyDescent="0.25">
      <c r="B42" s="28" t="s">
        <v>37</v>
      </c>
      <c r="C42" s="75">
        <f>SUM(C43:C46)</f>
        <v>99550000</v>
      </c>
      <c r="D42" s="75">
        <f t="shared" ref="D42:O42" si="9">SUM(D43:D46)</f>
        <v>880740000</v>
      </c>
      <c r="E42" s="76">
        <f t="shared" si="9"/>
        <v>1119400000</v>
      </c>
      <c r="F42" s="76">
        <f t="shared" si="9"/>
        <v>628008000</v>
      </c>
      <c r="G42" s="76">
        <f t="shared" si="9"/>
        <v>519180000</v>
      </c>
      <c r="H42" s="76">
        <f t="shared" si="9"/>
        <v>110000</v>
      </c>
      <c r="I42" s="76">
        <f t="shared" si="9"/>
        <v>100000</v>
      </c>
      <c r="J42" s="76">
        <f t="shared" si="9"/>
        <v>51990000</v>
      </c>
      <c r="K42" s="76">
        <f t="shared" si="9"/>
        <v>672750000</v>
      </c>
      <c r="L42" s="76">
        <f t="shared" si="9"/>
        <v>73420000</v>
      </c>
      <c r="M42" s="76">
        <f t="shared" si="9"/>
        <v>152710000</v>
      </c>
      <c r="N42" s="76">
        <f t="shared" si="9"/>
        <v>112840000</v>
      </c>
      <c r="O42" s="76">
        <f t="shared" si="9"/>
        <v>226890000</v>
      </c>
    </row>
    <row r="43" spans="2:15" x14ac:dyDescent="0.25">
      <c r="B43" s="30" t="s">
        <v>38</v>
      </c>
      <c r="C43" s="77">
        <v>1940000</v>
      </c>
      <c r="D43" s="77">
        <v>1250000</v>
      </c>
      <c r="E43" s="80"/>
      <c r="F43" s="80"/>
      <c r="G43" s="78">
        <v>315020000</v>
      </c>
      <c r="H43" s="80">
        <v>0</v>
      </c>
      <c r="I43" s="80">
        <v>0</v>
      </c>
      <c r="J43" s="78">
        <v>50000000</v>
      </c>
      <c r="K43" s="78">
        <v>110000000</v>
      </c>
      <c r="L43" s="78">
        <v>69260000</v>
      </c>
      <c r="M43" s="78">
        <v>26580000</v>
      </c>
      <c r="N43" s="78">
        <v>88950000</v>
      </c>
      <c r="O43" s="78">
        <v>48930000</v>
      </c>
    </row>
    <row r="44" spans="2:15" x14ac:dyDescent="0.25">
      <c r="B44" s="30" t="s">
        <v>39</v>
      </c>
      <c r="C44" s="79">
        <v>0</v>
      </c>
      <c r="D44" s="79">
        <v>0</v>
      </c>
      <c r="E44" s="80"/>
      <c r="F44" s="80"/>
      <c r="G44" s="80"/>
      <c r="H44" s="80"/>
      <c r="I44" s="80"/>
      <c r="J44" s="80"/>
      <c r="K44" s="78">
        <v>500000000</v>
      </c>
      <c r="L44" s="80"/>
      <c r="M44" s="80"/>
      <c r="N44" s="80"/>
      <c r="O44" s="80"/>
    </row>
    <row r="45" spans="2:15" x14ac:dyDescent="0.25">
      <c r="B45" s="30" t="s">
        <v>40</v>
      </c>
      <c r="C45" s="77">
        <v>22610000</v>
      </c>
      <c r="D45" s="77">
        <v>44450000</v>
      </c>
      <c r="E45" s="78">
        <v>42700000</v>
      </c>
      <c r="F45" s="78">
        <v>41008000</v>
      </c>
      <c r="G45" s="78">
        <v>2160000</v>
      </c>
      <c r="H45" s="78">
        <v>110000</v>
      </c>
      <c r="I45" s="78">
        <v>100000</v>
      </c>
      <c r="J45" s="78">
        <v>1990000</v>
      </c>
      <c r="K45" s="78">
        <v>2750000</v>
      </c>
      <c r="L45" s="78">
        <v>4160000</v>
      </c>
      <c r="M45" s="78">
        <v>29920000</v>
      </c>
      <c r="N45" s="78">
        <v>23190000</v>
      </c>
      <c r="O45" s="78">
        <v>174690000</v>
      </c>
    </row>
    <row r="46" spans="2:15" x14ac:dyDescent="0.25">
      <c r="B46" s="30" t="s">
        <v>41</v>
      </c>
      <c r="C46" s="77">
        <v>75000000</v>
      </c>
      <c r="D46" s="77">
        <v>835040000</v>
      </c>
      <c r="E46" s="78">
        <v>1076700000</v>
      </c>
      <c r="F46" s="78">
        <v>587000000</v>
      </c>
      <c r="G46" s="78">
        <v>202000000</v>
      </c>
      <c r="H46" s="80"/>
      <c r="I46" s="80"/>
      <c r="J46" s="80"/>
      <c r="K46" s="78">
        <v>60000000</v>
      </c>
      <c r="L46" s="80"/>
      <c r="M46" s="78">
        <v>96210000</v>
      </c>
      <c r="N46" s="78">
        <v>700000</v>
      </c>
      <c r="O46" s="78">
        <v>3270000</v>
      </c>
    </row>
    <row r="47" spans="2:15" x14ac:dyDescent="0.25">
      <c r="B47" s="6"/>
      <c r="C47" s="71">
        <f>+C9+C24</f>
        <v>7171790000</v>
      </c>
      <c r="D47" s="71">
        <f t="shared" ref="D47:O47" si="10">+D9+D24</f>
        <v>10185640000</v>
      </c>
      <c r="E47" s="71">
        <f t="shared" si="10"/>
        <v>16815238000</v>
      </c>
      <c r="F47" s="71">
        <f t="shared" si="10"/>
        <v>20380415829</v>
      </c>
      <c r="G47" s="71">
        <f t="shared" si="10"/>
        <v>21374202938</v>
      </c>
      <c r="H47" s="71">
        <f t="shared" si="10"/>
        <v>22837732000</v>
      </c>
      <c r="I47" s="71">
        <f t="shared" si="10"/>
        <v>26398975000</v>
      </c>
      <c r="J47" s="71">
        <f t="shared" si="10"/>
        <v>34540115000</v>
      </c>
      <c r="K47" s="71">
        <f t="shared" si="10"/>
        <v>39120042000</v>
      </c>
      <c r="L47" s="71">
        <f t="shared" si="10"/>
        <v>46279615000</v>
      </c>
      <c r="M47" s="71">
        <f t="shared" si="10"/>
        <v>50463794000</v>
      </c>
      <c r="N47" s="71">
        <f t="shared" si="10"/>
        <v>64312238000</v>
      </c>
      <c r="O47" s="71">
        <f t="shared" si="10"/>
        <v>73849978000</v>
      </c>
    </row>
    <row r="48" spans="2:15" x14ac:dyDescent="0.25">
      <c r="B48" s="21" t="s">
        <v>42</v>
      </c>
      <c r="C48" s="16"/>
    </row>
    <row r="49" spans="2:3" x14ac:dyDescent="0.25">
      <c r="B49" s="21" t="s">
        <v>43</v>
      </c>
      <c r="C49" s="16"/>
    </row>
    <row r="50" spans="2:3" x14ac:dyDescent="0.25">
      <c r="B50" s="24"/>
    </row>
    <row r="51" spans="2:3" x14ac:dyDescent="0.25">
      <c r="B51" s="8"/>
    </row>
  </sheetData>
  <mergeCells count="5">
    <mergeCell ref="B6:O6"/>
    <mergeCell ref="B2:O2"/>
    <mergeCell ref="B3:O3"/>
    <mergeCell ref="B4:O4"/>
    <mergeCell ref="B5:O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3B7B-09B6-47C3-9A08-A8F33CD5AAA8}">
  <sheetPr codeName="Hoja4">
    <tabColor rgb="FFC00000"/>
  </sheetPr>
  <dimension ref="B1:N62"/>
  <sheetViews>
    <sheetView showGridLines="0" topLeftCell="A6" zoomScale="90" zoomScaleNormal="90" workbookViewId="0">
      <selection activeCell="O19" sqref="O19"/>
    </sheetView>
  </sheetViews>
  <sheetFormatPr defaultColWidth="38.5703125" defaultRowHeight="15" x14ac:dyDescent="0.25"/>
  <cols>
    <col min="1" max="1" width="8.7109375" style="8" customWidth="1"/>
    <col min="2" max="2" width="60.28515625" style="8" customWidth="1"/>
    <col min="3" max="13" width="11.7109375" style="8" customWidth="1"/>
    <col min="14" max="14" width="16.28515625" style="8" customWidth="1"/>
    <col min="15" max="16384" width="38.5703125" style="8"/>
  </cols>
  <sheetData>
    <row r="1" spans="2:13" s="2" customFormat="1" ht="26.25" customHeight="1" x14ac:dyDescent="0.2">
      <c r="B1" s="101" t="s">
        <v>0</v>
      </c>
      <c r="C1" s="102"/>
      <c r="D1" s="102"/>
      <c r="E1" s="102"/>
      <c r="F1" s="102"/>
      <c r="G1" s="102"/>
      <c r="H1" s="102"/>
      <c r="I1" s="102"/>
      <c r="J1" s="102"/>
      <c r="K1" s="102"/>
      <c r="L1" s="102"/>
      <c r="M1" s="102"/>
    </row>
    <row r="2" spans="2:13" s="2" customFormat="1" ht="21" customHeight="1" x14ac:dyDescent="0.2">
      <c r="B2" s="99" t="s">
        <v>1</v>
      </c>
      <c r="C2" s="100"/>
      <c r="D2" s="100"/>
      <c r="E2" s="100"/>
      <c r="F2" s="100"/>
      <c r="G2" s="100"/>
      <c r="H2" s="100"/>
      <c r="I2" s="100"/>
      <c r="J2" s="100"/>
      <c r="K2" s="100"/>
      <c r="L2" s="100"/>
      <c r="M2" s="100"/>
    </row>
    <row r="3" spans="2:13" s="2" customFormat="1" ht="15.75" customHeight="1" x14ac:dyDescent="0.2">
      <c r="B3" s="95" t="s">
        <v>2</v>
      </c>
      <c r="C3" s="96"/>
      <c r="D3" s="96"/>
      <c r="E3" s="96"/>
      <c r="F3" s="96"/>
      <c r="G3" s="96"/>
      <c r="H3" s="96"/>
      <c r="I3" s="96"/>
      <c r="J3" s="96"/>
      <c r="K3" s="96"/>
      <c r="L3" s="96"/>
      <c r="M3" s="96"/>
    </row>
    <row r="4" spans="2:13" s="2" customFormat="1" ht="15.75" customHeight="1" x14ac:dyDescent="0.2">
      <c r="B4" s="95" t="s">
        <v>3</v>
      </c>
      <c r="C4" s="96"/>
      <c r="D4" s="96"/>
      <c r="E4" s="96"/>
      <c r="F4" s="96"/>
      <c r="G4" s="96"/>
      <c r="H4" s="96"/>
      <c r="I4" s="96"/>
      <c r="J4" s="96"/>
      <c r="K4" s="96"/>
      <c r="L4" s="96"/>
      <c r="M4" s="96"/>
    </row>
    <row r="5" spans="2:13" s="2" customFormat="1" ht="15.75" x14ac:dyDescent="0.2">
      <c r="B5" s="95" t="s">
        <v>44</v>
      </c>
      <c r="C5" s="96"/>
      <c r="D5" s="96"/>
      <c r="E5" s="96"/>
      <c r="F5" s="96"/>
      <c r="G5" s="96"/>
      <c r="H5" s="96"/>
      <c r="I5" s="96"/>
      <c r="J5" s="96"/>
      <c r="K5" s="96"/>
      <c r="L5" s="96"/>
      <c r="M5" s="96"/>
    </row>
    <row r="6" spans="2:13" s="2" customFormat="1" x14ac:dyDescent="0.25">
      <c r="B6" s="56" t="s">
        <v>5</v>
      </c>
      <c r="C6" s="3"/>
      <c r="D6" s="4"/>
      <c r="E6" s="4"/>
      <c r="F6" s="5"/>
      <c r="G6" s="4"/>
      <c r="H6" s="4"/>
      <c r="I6" s="5"/>
      <c r="J6" s="4"/>
      <c r="K6" s="4"/>
      <c r="L6" s="5"/>
    </row>
    <row r="7" spans="2:13" s="2" customFormat="1" ht="24" customHeight="1" x14ac:dyDescent="0.2">
      <c r="B7" s="6" t="s">
        <v>6</v>
      </c>
      <c r="C7" s="7">
        <v>2003</v>
      </c>
      <c r="D7" s="7">
        <v>2004</v>
      </c>
      <c r="E7" s="7">
        <v>2005</v>
      </c>
      <c r="F7" s="7">
        <v>2006</v>
      </c>
      <c r="G7" s="7">
        <v>2007</v>
      </c>
      <c r="H7" s="7">
        <v>2008</v>
      </c>
      <c r="I7" s="7">
        <v>2009</v>
      </c>
      <c r="J7" s="7">
        <v>2010</v>
      </c>
      <c r="K7" s="7">
        <v>2011</v>
      </c>
      <c r="L7" s="7">
        <v>2012</v>
      </c>
      <c r="M7" s="7">
        <v>2013</v>
      </c>
    </row>
    <row r="8" spans="2:13" x14ac:dyDescent="0.25">
      <c r="B8" s="26" t="s">
        <v>45</v>
      </c>
      <c r="C8" s="74">
        <v>58054900000</v>
      </c>
      <c r="D8" s="74">
        <v>92050147594.610031</v>
      </c>
      <c r="E8" s="74">
        <v>120034922130.65999</v>
      </c>
      <c r="F8" s="74">
        <v>146806776134.14996</v>
      </c>
      <c r="G8" s="74">
        <v>172655970166.57993</v>
      </c>
      <c r="H8" s="74">
        <v>223346830194.31006</v>
      </c>
      <c r="I8" s="74">
        <v>218617574307.31</v>
      </c>
      <c r="J8" s="74">
        <v>242149706941.57999</v>
      </c>
      <c r="K8" s="74">
        <v>270782582182.63992</v>
      </c>
      <c r="L8" s="74">
        <v>314016470103.39008</v>
      </c>
      <c r="M8" s="74">
        <v>349751983606.33838</v>
      </c>
    </row>
    <row r="9" spans="2:13" x14ac:dyDescent="0.25">
      <c r="B9" s="31" t="s">
        <v>46</v>
      </c>
      <c r="C9" s="82">
        <v>37326899999.999992</v>
      </c>
      <c r="D9" s="82">
        <v>41015365144.180016</v>
      </c>
      <c r="E9" s="82">
        <v>55327079021.209984</v>
      </c>
      <c r="F9" s="82">
        <v>69617517449.729965</v>
      </c>
      <c r="G9" s="82">
        <v>79000653875.709946</v>
      </c>
      <c r="H9" s="82">
        <v>90289243619.910049</v>
      </c>
      <c r="I9" s="82">
        <v>98087299887.090012</v>
      </c>
      <c r="J9" s="82">
        <v>106077425400.23001</v>
      </c>
      <c r="K9" s="82">
        <v>112420051189.77989</v>
      </c>
      <c r="L9" s="82">
        <v>129187459191.75999</v>
      </c>
      <c r="M9" s="82">
        <v>141662072324.51825</v>
      </c>
    </row>
    <row r="10" spans="2:13" x14ac:dyDescent="0.25">
      <c r="B10" s="32" t="s">
        <v>47</v>
      </c>
      <c r="C10" s="82">
        <v>26368100000</v>
      </c>
      <c r="D10" s="82">
        <v>29012802468.760014</v>
      </c>
      <c r="E10" s="82">
        <v>37191112747.990005</v>
      </c>
      <c r="F10" s="82">
        <v>43275242378.599998</v>
      </c>
      <c r="G10" s="82">
        <v>47673066540.860016</v>
      </c>
      <c r="H10" s="82">
        <v>58787251848.620041</v>
      </c>
      <c r="I10" s="82">
        <v>68495122279.570015</v>
      </c>
      <c r="J10" s="82">
        <v>72254263369.449951</v>
      </c>
      <c r="K10" s="82">
        <v>79043293134.729935</v>
      </c>
      <c r="L10" s="82">
        <v>87769957126.029907</v>
      </c>
      <c r="M10" s="82">
        <v>104027608941.31851</v>
      </c>
    </row>
    <row r="11" spans="2:13" x14ac:dyDescent="0.25">
      <c r="B11" s="32" t="s">
        <v>48</v>
      </c>
      <c r="C11" s="82">
        <v>10958800000</v>
      </c>
      <c r="D11" s="82">
        <v>12002562675.419998</v>
      </c>
      <c r="E11" s="82">
        <v>18135966273.219982</v>
      </c>
      <c r="F11" s="82">
        <v>26342275071.129967</v>
      </c>
      <c r="G11" s="82">
        <v>31327587334.849934</v>
      </c>
      <c r="H11" s="82">
        <v>31501991771.290005</v>
      </c>
      <c r="I11" s="82">
        <v>29592177607.519985</v>
      </c>
      <c r="J11" s="82">
        <v>33823162030.780056</v>
      </c>
      <c r="K11" s="82">
        <v>33376758055.049953</v>
      </c>
      <c r="L11" s="82">
        <v>41417502065.73008</v>
      </c>
      <c r="M11" s="82">
        <v>37634463383.199738</v>
      </c>
    </row>
    <row r="12" spans="2:13" x14ac:dyDescent="0.25">
      <c r="B12" s="31" t="s">
        <v>49</v>
      </c>
      <c r="C12" s="82">
        <v>6524300000</v>
      </c>
      <c r="D12" s="82">
        <v>13717993694.23</v>
      </c>
      <c r="E12" s="82">
        <v>10791551483.68</v>
      </c>
      <c r="F12" s="82">
        <v>13508581634.83</v>
      </c>
      <c r="G12" s="82">
        <v>15700643685.829998</v>
      </c>
      <c r="H12" s="82">
        <v>21630997497.059998</v>
      </c>
      <c r="I12" s="82">
        <v>31211885043.820004</v>
      </c>
      <c r="J12" s="82">
        <v>37775957594.209999</v>
      </c>
      <c r="K12" s="82">
        <v>39392117820.25</v>
      </c>
      <c r="L12" s="82">
        <v>45616792765.260002</v>
      </c>
      <c r="M12" s="82">
        <v>59733525597.190002</v>
      </c>
    </row>
    <row r="13" spans="2:13" x14ac:dyDescent="0.25">
      <c r="B13" s="32" t="s">
        <v>50</v>
      </c>
      <c r="C13" s="82">
        <v>2336600000</v>
      </c>
      <c r="D13" s="82">
        <v>2810783803.1199999</v>
      </c>
      <c r="E13" s="82">
        <v>4244510827.0799999</v>
      </c>
      <c r="F13" s="82">
        <v>4297579417.9700003</v>
      </c>
      <c r="G13" s="82">
        <v>3533941635.5799999</v>
      </c>
      <c r="H13" s="82">
        <v>8149767870.2400007</v>
      </c>
      <c r="I13" s="82">
        <v>20656986519.990002</v>
      </c>
      <c r="J13" s="82">
        <v>25124655731.77</v>
      </c>
      <c r="K13" s="82">
        <v>24198869744.91</v>
      </c>
      <c r="L13" s="82">
        <v>27582065064.329998</v>
      </c>
      <c r="M13" s="82">
        <v>38689065643.939995</v>
      </c>
    </row>
    <row r="14" spans="2:13" x14ac:dyDescent="0.25">
      <c r="B14" s="32" t="s">
        <v>51</v>
      </c>
      <c r="C14" s="82">
        <v>4159899999.9999995</v>
      </c>
      <c r="D14" s="82">
        <v>10872602683.73</v>
      </c>
      <c r="E14" s="82">
        <v>6547040656.6000013</v>
      </c>
      <c r="F14" s="82">
        <v>8939354409.6800003</v>
      </c>
      <c r="G14" s="82">
        <v>11878403430.949999</v>
      </c>
      <c r="H14" s="82">
        <v>12955932177.450001</v>
      </c>
      <c r="I14" s="82">
        <v>9889948367.0599995</v>
      </c>
      <c r="J14" s="82">
        <v>12107822054.300001</v>
      </c>
      <c r="K14" s="82">
        <v>14673868401.34</v>
      </c>
      <c r="L14" s="82">
        <v>17573686481.740002</v>
      </c>
      <c r="M14" s="82">
        <v>20704364780.310001</v>
      </c>
    </row>
    <row r="15" spans="2:13" x14ac:dyDescent="0.25">
      <c r="B15" s="32" t="s">
        <v>52</v>
      </c>
      <c r="C15" s="82">
        <v>27800000</v>
      </c>
      <c r="D15" s="82">
        <v>34607207.380000003</v>
      </c>
      <c r="E15" s="83">
        <v>0</v>
      </c>
      <c r="F15" s="82">
        <v>271647807.18000001</v>
      </c>
      <c r="G15" s="82">
        <v>288298619.30000001</v>
      </c>
      <c r="H15" s="82">
        <v>525297449.37</v>
      </c>
      <c r="I15" s="82">
        <v>664950156.76999998</v>
      </c>
      <c r="J15" s="82">
        <v>543479808.13999999</v>
      </c>
      <c r="K15" s="82">
        <v>519379674</v>
      </c>
      <c r="L15" s="82">
        <v>461041219.19</v>
      </c>
      <c r="M15" s="82">
        <v>340095172.93999994</v>
      </c>
    </row>
    <row r="16" spans="2:13" x14ac:dyDescent="0.25">
      <c r="B16" s="31" t="s">
        <v>53</v>
      </c>
      <c r="C16" s="82">
        <v>3480900000</v>
      </c>
      <c r="D16" s="82">
        <v>5141259385.2400007</v>
      </c>
      <c r="E16" s="82">
        <v>7188349181.1700001</v>
      </c>
      <c r="F16" s="82">
        <v>8517114073.8100004</v>
      </c>
      <c r="G16" s="82">
        <v>9660237478.1999989</v>
      </c>
      <c r="H16" s="82">
        <v>11943117807.040001</v>
      </c>
      <c r="I16" s="82">
        <v>14566203362.689999</v>
      </c>
      <c r="J16" s="82">
        <v>15734409417.339998</v>
      </c>
      <c r="K16" s="82">
        <v>17133170302.620001</v>
      </c>
      <c r="L16" s="82">
        <v>19464641993.849998</v>
      </c>
      <c r="M16" s="82">
        <v>21665367978.739986</v>
      </c>
    </row>
    <row r="17" spans="2:13" x14ac:dyDescent="0.25">
      <c r="B17" s="32" t="s">
        <v>54</v>
      </c>
      <c r="C17" s="82">
        <v>3480900000</v>
      </c>
      <c r="D17" s="82">
        <v>5141259385.2400007</v>
      </c>
      <c r="E17" s="82">
        <v>7188349181.1700001</v>
      </c>
      <c r="F17" s="82">
        <v>8517114073.8100004</v>
      </c>
      <c r="G17" s="82">
        <v>9660237478.1999989</v>
      </c>
      <c r="H17" s="82">
        <v>11943117807.040001</v>
      </c>
      <c r="I17" s="82">
        <v>14566203362.689999</v>
      </c>
      <c r="J17" s="82">
        <v>15734409417.339998</v>
      </c>
      <c r="K17" s="82">
        <v>17133170302.620001</v>
      </c>
      <c r="L17" s="82">
        <v>19464641993.849998</v>
      </c>
      <c r="M17" s="82">
        <v>21665367978.739986</v>
      </c>
    </row>
    <row r="18" spans="2:13" x14ac:dyDescent="0.25">
      <c r="B18" s="31" t="s">
        <v>55</v>
      </c>
      <c r="C18" s="82">
        <v>10722800000.000002</v>
      </c>
      <c r="D18" s="82">
        <v>32175529370.960007</v>
      </c>
      <c r="E18" s="82">
        <v>46727942444.600006</v>
      </c>
      <c r="F18" s="82">
        <v>55163562975.779999</v>
      </c>
      <c r="G18" s="82">
        <v>68294435126.839989</v>
      </c>
      <c r="H18" s="82">
        <v>99483471270.300003</v>
      </c>
      <c r="I18" s="82">
        <v>74752186013.710007</v>
      </c>
      <c r="J18" s="82">
        <v>82561914529.799988</v>
      </c>
      <c r="K18" s="82">
        <v>101837242869.99005</v>
      </c>
      <c r="L18" s="82">
        <v>119747576152.52003</v>
      </c>
      <c r="M18" s="82">
        <v>126691017705.89011</v>
      </c>
    </row>
    <row r="19" spans="2:13" x14ac:dyDescent="0.25">
      <c r="B19" s="32" t="s">
        <v>56</v>
      </c>
      <c r="C19" s="82">
        <v>2745600000</v>
      </c>
      <c r="D19" s="82">
        <v>13096545113.440001</v>
      </c>
      <c r="E19" s="82">
        <v>7831579030.2600012</v>
      </c>
      <c r="F19" s="82">
        <v>11181455614.609999</v>
      </c>
      <c r="G19" s="82">
        <v>11447265153.200003</v>
      </c>
      <c r="H19" s="82">
        <v>20297663985.240005</v>
      </c>
      <c r="I19" s="82">
        <v>14877731650.740007</v>
      </c>
      <c r="J19" s="82">
        <v>14619012146.4</v>
      </c>
      <c r="K19" s="82">
        <v>15354105607.870005</v>
      </c>
      <c r="L19" s="82">
        <v>21936018045.73</v>
      </c>
      <c r="M19" s="82">
        <v>21384870970.099995</v>
      </c>
    </row>
    <row r="20" spans="2:13" x14ac:dyDescent="0.25">
      <c r="B20" s="32" t="s">
        <v>57</v>
      </c>
      <c r="C20" s="82">
        <v>7912700000.000001</v>
      </c>
      <c r="D20" s="82">
        <v>19012460698.460007</v>
      </c>
      <c r="E20" s="82">
        <v>38707776632.400002</v>
      </c>
      <c r="F20" s="82">
        <v>43844663866.199997</v>
      </c>
      <c r="G20" s="82">
        <v>56668492520.749992</v>
      </c>
      <c r="H20" s="82">
        <v>78975271978.329987</v>
      </c>
      <c r="I20" s="82">
        <v>59725652373.159988</v>
      </c>
      <c r="J20" s="82">
        <v>67736618967.999992</v>
      </c>
      <c r="K20" s="82">
        <v>86322372719.460037</v>
      </c>
      <c r="L20" s="82">
        <v>97665351937.760025</v>
      </c>
      <c r="M20" s="82">
        <v>105004354590.41011</v>
      </c>
    </row>
    <row r="21" spans="2:13" x14ac:dyDescent="0.25">
      <c r="B21" s="32" t="s">
        <v>58</v>
      </c>
      <c r="C21" s="82">
        <v>64500000</v>
      </c>
      <c r="D21" s="82">
        <v>66523559.059999995</v>
      </c>
      <c r="E21" s="82">
        <v>188586781.94</v>
      </c>
      <c r="F21" s="82">
        <v>137443494.97000003</v>
      </c>
      <c r="G21" s="82">
        <v>178677452.88999999</v>
      </c>
      <c r="H21" s="82">
        <v>210535306.73000002</v>
      </c>
      <c r="I21" s="82">
        <v>148801989.81</v>
      </c>
      <c r="J21" s="82">
        <v>206283415.40000001</v>
      </c>
      <c r="K21" s="82">
        <v>160764542.65999997</v>
      </c>
      <c r="L21" s="82">
        <v>146206169.02999997</v>
      </c>
      <c r="M21" s="82">
        <v>301792145.38000011</v>
      </c>
    </row>
    <row r="22" spans="2:13" x14ac:dyDescent="0.25">
      <c r="B22" s="26" t="s">
        <v>59</v>
      </c>
      <c r="C22" s="74">
        <v>17278200000</v>
      </c>
      <c r="D22" s="74">
        <v>28981344273.03001</v>
      </c>
      <c r="E22" s="74">
        <v>42342806541.450005</v>
      </c>
      <c r="F22" s="74">
        <v>40555296147.330009</v>
      </c>
      <c r="G22" s="74">
        <v>60153505167.409996</v>
      </c>
      <c r="H22" s="74">
        <v>80848949950.740036</v>
      </c>
      <c r="I22" s="74">
        <v>60032503719.380005</v>
      </c>
      <c r="J22" s="74">
        <v>70373091607.660019</v>
      </c>
      <c r="K22" s="74">
        <v>68116137490.910011</v>
      </c>
      <c r="L22" s="74">
        <v>133215541796.69998</v>
      </c>
      <c r="M22" s="74">
        <v>88119003086.200027</v>
      </c>
    </row>
    <row r="23" spans="2:13" x14ac:dyDescent="0.25">
      <c r="B23" s="31" t="s">
        <v>60</v>
      </c>
      <c r="C23" s="82">
        <v>9476500000</v>
      </c>
      <c r="D23" s="82">
        <v>11875971161.850002</v>
      </c>
      <c r="E23" s="82">
        <v>20876457965.039997</v>
      </c>
      <c r="F23" s="82">
        <v>23270101499.680008</v>
      </c>
      <c r="G23" s="82">
        <v>37655993703.160004</v>
      </c>
      <c r="H23" s="82">
        <v>54515462071.240021</v>
      </c>
      <c r="I23" s="82">
        <v>38711060851.43</v>
      </c>
      <c r="J23" s="82">
        <v>52245163497.610016</v>
      </c>
      <c r="K23" s="82">
        <v>47722108500.930008</v>
      </c>
      <c r="L23" s="82">
        <v>101378260627.81996</v>
      </c>
      <c r="M23" s="82">
        <v>63770390773.89003</v>
      </c>
    </row>
    <row r="24" spans="2:13" x14ac:dyDescent="0.25">
      <c r="B24" s="32" t="s">
        <v>61</v>
      </c>
      <c r="C24" s="82">
        <v>1114400000</v>
      </c>
      <c r="D24" s="82">
        <v>2038567000.6400006</v>
      </c>
      <c r="E24" s="82">
        <v>3421354689.5500011</v>
      </c>
      <c r="F24" s="82">
        <v>2237266568.5699997</v>
      </c>
      <c r="G24" s="82">
        <v>2603246837.0799994</v>
      </c>
      <c r="H24" s="82">
        <v>4798867827.2399998</v>
      </c>
      <c r="I24" s="82">
        <v>2929168004.0500011</v>
      </c>
      <c r="J24" s="82">
        <v>2802087843.5999994</v>
      </c>
      <c r="K24" s="82">
        <v>2198937425.0699997</v>
      </c>
      <c r="L24" s="82">
        <v>3353646075.3800001</v>
      </c>
      <c r="M24" s="82">
        <v>3633701752.5200033</v>
      </c>
    </row>
    <row r="25" spans="2:13" x14ac:dyDescent="0.25">
      <c r="B25" s="32" t="s">
        <v>62</v>
      </c>
      <c r="C25" s="82">
        <v>7930400000</v>
      </c>
      <c r="D25" s="82">
        <v>7457010619.3699999</v>
      </c>
      <c r="E25" s="82">
        <v>13785848524.119999</v>
      </c>
      <c r="F25" s="82">
        <v>16922896009.400011</v>
      </c>
      <c r="G25" s="82">
        <v>10560644807.570005</v>
      </c>
      <c r="H25" s="82">
        <v>4132816835.6900005</v>
      </c>
      <c r="I25" s="82">
        <v>4949030741.4400005</v>
      </c>
      <c r="J25" s="82">
        <v>3566767431.8999996</v>
      </c>
      <c r="K25" s="82">
        <v>5315422800.0700006</v>
      </c>
      <c r="L25" s="82">
        <v>11207813120.07</v>
      </c>
      <c r="M25" s="82">
        <v>5328303036.9799986</v>
      </c>
    </row>
    <row r="26" spans="2:13" x14ac:dyDescent="0.25">
      <c r="B26" s="32" t="s">
        <v>63</v>
      </c>
      <c r="C26" s="82">
        <v>8600000</v>
      </c>
      <c r="D26" s="82">
        <v>1991084632.3100004</v>
      </c>
      <c r="E26" s="82">
        <v>3030527377.2299986</v>
      </c>
      <c r="F26" s="82">
        <v>2361829894.559998</v>
      </c>
      <c r="G26" s="82">
        <v>23695063826.460003</v>
      </c>
      <c r="H26" s="82">
        <v>44998066081.850021</v>
      </c>
      <c r="I26" s="82">
        <v>30072741619.670006</v>
      </c>
      <c r="J26" s="82">
        <v>45174055658.710022</v>
      </c>
      <c r="K26" s="82">
        <v>39915399778.570007</v>
      </c>
      <c r="L26" s="82">
        <v>86273173132.469986</v>
      </c>
      <c r="M26" s="82">
        <v>51407371381.940033</v>
      </c>
    </row>
    <row r="27" spans="2:13" x14ac:dyDescent="0.25">
      <c r="B27" s="32" t="s">
        <v>64</v>
      </c>
      <c r="C27" s="82">
        <v>26500000</v>
      </c>
      <c r="D27" s="82">
        <v>59309815.829999998</v>
      </c>
      <c r="E27" s="82">
        <v>137512999.99999997</v>
      </c>
      <c r="F27" s="82">
        <v>278030520</v>
      </c>
      <c r="G27" s="82">
        <v>245622952.25999999</v>
      </c>
      <c r="H27" s="82">
        <v>41515175.400000006</v>
      </c>
      <c r="I27" s="82">
        <v>103095013.99999999</v>
      </c>
      <c r="J27" s="82">
        <v>42134210.119999997</v>
      </c>
      <c r="K27" s="82">
        <v>59500000</v>
      </c>
      <c r="L27" s="82">
        <v>261320784.86000001</v>
      </c>
      <c r="M27" s="82">
        <v>2503781766.1400003</v>
      </c>
    </row>
    <row r="28" spans="2:13" x14ac:dyDescent="0.25">
      <c r="B28" s="32" t="s">
        <v>65</v>
      </c>
      <c r="C28" s="82">
        <v>396599999.99999994</v>
      </c>
      <c r="D28" s="82">
        <v>329999093.69999999</v>
      </c>
      <c r="E28" s="82">
        <v>501214374.14000005</v>
      </c>
      <c r="F28" s="82">
        <v>755078507.14999998</v>
      </c>
      <c r="G28" s="82">
        <v>551415279.78999984</v>
      </c>
      <c r="H28" s="82">
        <v>544196151.06000006</v>
      </c>
      <c r="I28" s="82">
        <v>657025472.26999974</v>
      </c>
      <c r="J28" s="82">
        <v>660118353.27999985</v>
      </c>
      <c r="K28" s="82">
        <v>232848497.22</v>
      </c>
      <c r="L28" s="82">
        <v>282307515.04000002</v>
      </c>
      <c r="M28" s="82">
        <v>897232836.3100003</v>
      </c>
    </row>
    <row r="29" spans="2:13" x14ac:dyDescent="0.25">
      <c r="B29" s="32" t="s">
        <v>66</v>
      </c>
      <c r="C29" s="83"/>
      <c r="D29" s="83">
        <v>0</v>
      </c>
      <c r="E29" s="83">
        <v>0</v>
      </c>
      <c r="F29" s="82">
        <v>715000000</v>
      </c>
      <c r="G29" s="83">
        <v>0</v>
      </c>
      <c r="H29" s="83">
        <v>0</v>
      </c>
      <c r="I29" s="83">
        <v>0</v>
      </c>
      <c r="J29" s="83">
        <v>0</v>
      </c>
      <c r="K29" s="83">
        <v>0</v>
      </c>
      <c r="L29" s="83">
        <v>0</v>
      </c>
      <c r="M29" s="83">
        <v>0</v>
      </c>
    </row>
    <row r="30" spans="2:13" x14ac:dyDescent="0.25">
      <c r="B30" s="31" t="s">
        <v>67</v>
      </c>
      <c r="C30" s="82">
        <v>7801700000.000001</v>
      </c>
      <c r="D30" s="82">
        <v>17105373111.180004</v>
      </c>
      <c r="E30" s="82">
        <v>21466348576.41</v>
      </c>
      <c r="F30" s="82">
        <v>17285194647.650002</v>
      </c>
      <c r="G30" s="82">
        <v>22497511464.249992</v>
      </c>
      <c r="H30" s="82">
        <v>26333487879.500004</v>
      </c>
      <c r="I30" s="82">
        <v>21321442867.949997</v>
      </c>
      <c r="J30" s="82">
        <v>18127928110.049995</v>
      </c>
      <c r="K30" s="82">
        <v>20394028989.98</v>
      </c>
      <c r="L30" s="82">
        <v>31837281168.880001</v>
      </c>
      <c r="M30" s="82">
        <v>24348612312.309998</v>
      </c>
    </row>
    <row r="31" spans="2:13" x14ac:dyDescent="0.25">
      <c r="B31" s="32" t="s">
        <v>68</v>
      </c>
      <c r="C31" s="82">
        <v>15600000</v>
      </c>
      <c r="D31" s="82">
        <v>39399975.200000003</v>
      </c>
      <c r="E31" s="83">
        <v>0</v>
      </c>
      <c r="F31" s="82">
        <v>3166666.66</v>
      </c>
      <c r="G31" s="82">
        <v>23500000</v>
      </c>
      <c r="H31" s="82">
        <v>59305420</v>
      </c>
      <c r="I31" s="82">
        <v>188697558.56999999</v>
      </c>
      <c r="J31" s="82">
        <v>188554774.20000002</v>
      </c>
      <c r="K31" s="82">
        <v>202818989.83999997</v>
      </c>
      <c r="L31" s="82">
        <v>296373987.30000001</v>
      </c>
      <c r="M31" s="82">
        <v>668016596.18000007</v>
      </c>
    </row>
    <row r="32" spans="2:13" x14ac:dyDescent="0.25">
      <c r="B32" s="32" t="s">
        <v>69</v>
      </c>
      <c r="C32" s="82">
        <v>7786100000</v>
      </c>
      <c r="D32" s="82">
        <v>17065973135.980003</v>
      </c>
      <c r="E32" s="82">
        <v>21466348576.41</v>
      </c>
      <c r="F32" s="82">
        <v>17282027980.990002</v>
      </c>
      <c r="G32" s="82">
        <v>22474011464.249992</v>
      </c>
      <c r="H32" s="82">
        <v>26274182459.500004</v>
      </c>
      <c r="I32" s="82">
        <v>21132745309.380001</v>
      </c>
      <c r="J32" s="82">
        <v>17899373335.849991</v>
      </c>
      <c r="K32" s="82">
        <v>20091210000.139999</v>
      </c>
      <c r="L32" s="82">
        <v>30431919436.439999</v>
      </c>
      <c r="M32" s="82">
        <v>23680595716.129997</v>
      </c>
    </row>
    <row r="33" spans="2:14" x14ac:dyDescent="0.25">
      <c r="B33" s="32" t="s">
        <v>70</v>
      </c>
      <c r="C33" s="83"/>
      <c r="D33" s="83">
        <v>0</v>
      </c>
      <c r="E33" s="83">
        <v>0</v>
      </c>
      <c r="F33" s="83">
        <v>0</v>
      </c>
      <c r="G33" s="83">
        <v>0</v>
      </c>
      <c r="H33" s="83">
        <v>0</v>
      </c>
      <c r="I33" s="83">
        <v>0</v>
      </c>
      <c r="J33" s="82">
        <v>40000000</v>
      </c>
      <c r="K33" s="82">
        <v>100000000</v>
      </c>
      <c r="L33" s="82">
        <v>1108987745.1400001</v>
      </c>
      <c r="M33" s="83">
        <v>0</v>
      </c>
    </row>
    <row r="34" spans="2:14" x14ac:dyDescent="0.25">
      <c r="B34" s="6" t="s">
        <v>71</v>
      </c>
      <c r="C34" s="81">
        <f>+C8+C22</f>
        <v>75333100000</v>
      </c>
      <c r="D34" s="81">
        <f t="shared" ref="D34:M34" si="0">+D8+D22</f>
        <v>121031491867.64005</v>
      </c>
      <c r="E34" s="81">
        <f t="shared" si="0"/>
        <v>162377728672.10999</v>
      </c>
      <c r="F34" s="81">
        <f t="shared" si="0"/>
        <v>187362072281.47998</v>
      </c>
      <c r="G34" s="81">
        <f t="shared" si="0"/>
        <v>232809475333.98993</v>
      </c>
      <c r="H34" s="81">
        <f t="shared" si="0"/>
        <v>304195780145.05011</v>
      </c>
      <c r="I34" s="81">
        <f t="shared" si="0"/>
        <v>278650078026.69</v>
      </c>
      <c r="J34" s="81">
        <f t="shared" si="0"/>
        <v>312522798549.23999</v>
      </c>
      <c r="K34" s="81">
        <f t="shared" si="0"/>
        <v>338898719673.54993</v>
      </c>
      <c r="L34" s="81">
        <f t="shared" si="0"/>
        <v>447232011900.09009</v>
      </c>
      <c r="M34" s="81">
        <f t="shared" si="0"/>
        <v>437870986692.53839</v>
      </c>
      <c r="N34" s="13"/>
    </row>
    <row r="35" spans="2:14" s="9" customFormat="1" x14ac:dyDescent="0.25">
      <c r="B35" s="14"/>
      <c r="C35" s="84"/>
      <c r="D35" s="85"/>
      <c r="E35" s="84"/>
      <c r="F35" s="84"/>
      <c r="G35" s="84"/>
      <c r="H35" s="84"/>
      <c r="I35" s="84"/>
      <c r="J35" s="84"/>
      <c r="K35" s="84"/>
      <c r="L35" s="84"/>
      <c r="M35" s="84">
        <v>0</v>
      </c>
      <c r="N35" s="15"/>
    </row>
    <row r="36" spans="2:14" x14ac:dyDescent="0.25">
      <c r="B36" s="6" t="s">
        <v>72</v>
      </c>
      <c r="C36" s="86"/>
      <c r="D36" s="86"/>
      <c r="E36" s="86"/>
      <c r="F36" s="86"/>
      <c r="G36" s="86"/>
      <c r="H36" s="86"/>
      <c r="I36" s="86"/>
      <c r="J36" s="86"/>
      <c r="K36" s="86"/>
      <c r="L36" s="86"/>
      <c r="M36" s="86"/>
      <c r="N36" s="10"/>
    </row>
    <row r="37" spans="2:14" ht="16.5" customHeight="1" x14ac:dyDescent="0.25">
      <c r="B37" s="31" t="s">
        <v>73</v>
      </c>
      <c r="C37" s="87">
        <v>24100000</v>
      </c>
      <c r="D37" s="87">
        <v>28104747.400000002</v>
      </c>
      <c r="E37" s="87">
        <v>4642780425</v>
      </c>
      <c r="F37" s="87">
        <v>537847593.74000001</v>
      </c>
      <c r="G37" s="87">
        <v>530438667.49999994</v>
      </c>
      <c r="H37" s="87">
        <v>4462887132.5</v>
      </c>
      <c r="I37" s="87">
        <v>995867025.62</v>
      </c>
      <c r="J37" s="88">
        <v>0</v>
      </c>
      <c r="K37" s="87">
        <v>13842904.279999999</v>
      </c>
      <c r="L37" s="87">
        <v>170210420.12</v>
      </c>
      <c r="M37" s="87">
        <v>2247380859.73</v>
      </c>
      <c r="N37" s="12"/>
    </row>
    <row r="38" spans="2:14" ht="16.5" customHeight="1" x14ac:dyDescent="0.25">
      <c r="B38" s="32" t="s">
        <v>74</v>
      </c>
      <c r="C38" s="82">
        <v>24100000</v>
      </c>
      <c r="D38" s="82">
        <v>28104747.400000002</v>
      </c>
      <c r="E38" s="82">
        <v>757780425</v>
      </c>
      <c r="F38" s="83">
        <v>0</v>
      </c>
      <c r="G38" s="83">
        <v>0</v>
      </c>
      <c r="H38" s="83">
        <v>0</v>
      </c>
      <c r="I38" s="83">
        <v>0</v>
      </c>
      <c r="J38" s="83">
        <v>0</v>
      </c>
      <c r="K38" s="83">
        <v>0</v>
      </c>
      <c r="L38" s="83">
        <v>0</v>
      </c>
      <c r="M38" s="83">
        <v>0</v>
      </c>
      <c r="N38" s="11"/>
    </row>
    <row r="39" spans="2:14" ht="16.5" customHeight="1" x14ac:dyDescent="0.25">
      <c r="B39" s="32" t="s">
        <v>75</v>
      </c>
      <c r="C39" s="83"/>
      <c r="D39" s="83">
        <v>0</v>
      </c>
      <c r="E39" s="82">
        <v>3885000000</v>
      </c>
      <c r="F39" s="82">
        <v>537847593.74000001</v>
      </c>
      <c r="G39" s="82">
        <v>530438667.49999994</v>
      </c>
      <c r="H39" s="82">
        <v>4462887132.5</v>
      </c>
      <c r="I39" s="82">
        <v>995867025.62</v>
      </c>
      <c r="J39" s="83">
        <v>0</v>
      </c>
      <c r="K39" s="82">
        <v>13842904.279999999</v>
      </c>
      <c r="L39" s="82">
        <v>170210420.12</v>
      </c>
      <c r="M39" s="82">
        <v>2247380859.73</v>
      </c>
      <c r="N39" s="11"/>
    </row>
    <row r="40" spans="2:14" x14ac:dyDescent="0.25">
      <c r="B40" s="31" t="s">
        <v>76</v>
      </c>
      <c r="C40" s="87">
        <v>16534599999.999998</v>
      </c>
      <c r="D40" s="87">
        <v>17465998084.889999</v>
      </c>
      <c r="E40" s="87">
        <v>21774889439.570004</v>
      </c>
      <c r="F40" s="87">
        <v>31066217641</v>
      </c>
      <c r="G40" s="87">
        <v>33787296578.16</v>
      </c>
      <c r="H40" s="87">
        <v>29435504110.399998</v>
      </c>
      <c r="I40" s="87">
        <v>37083978444.110001</v>
      </c>
      <c r="J40" s="87">
        <v>52245988035.410004</v>
      </c>
      <c r="K40" s="87">
        <v>57985317874.510002</v>
      </c>
      <c r="L40" s="87">
        <v>50928034031.599998</v>
      </c>
      <c r="M40" s="87">
        <v>64459008858.610016</v>
      </c>
      <c r="N40" s="12"/>
    </row>
    <row r="41" spans="2:14" x14ac:dyDescent="0.25">
      <c r="B41" s="32" t="s">
        <v>77</v>
      </c>
      <c r="C41" s="82">
        <v>3804500000</v>
      </c>
      <c r="D41" s="82">
        <v>3299197852.9899998</v>
      </c>
      <c r="E41" s="82">
        <v>8574052856.3300009</v>
      </c>
      <c r="F41" s="82">
        <v>5922966876.9099998</v>
      </c>
      <c r="G41" s="82">
        <v>9191487578.1100006</v>
      </c>
      <c r="H41" s="82">
        <v>4479579616.6199999</v>
      </c>
      <c r="I41" s="82">
        <v>10788262577.519999</v>
      </c>
      <c r="J41" s="82">
        <v>28277250339.119999</v>
      </c>
      <c r="K41" s="82">
        <v>30420370353.080002</v>
      </c>
      <c r="L41" s="82">
        <v>27176175754.650002</v>
      </c>
      <c r="M41" s="82">
        <v>18006460146.960003</v>
      </c>
      <c r="N41" s="11"/>
    </row>
    <row r="42" spans="2:14" x14ac:dyDescent="0.25">
      <c r="B42" s="32" t="s">
        <v>78</v>
      </c>
      <c r="C42" s="82">
        <v>12730100000</v>
      </c>
      <c r="D42" s="82">
        <v>14166800231.9</v>
      </c>
      <c r="E42" s="82">
        <v>13200836583.240002</v>
      </c>
      <c r="F42" s="82">
        <v>25143250764.09</v>
      </c>
      <c r="G42" s="82">
        <v>24595809000.050003</v>
      </c>
      <c r="H42" s="82">
        <v>24955924493.779999</v>
      </c>
      <c r="I42" s="82">
        <v>26295715866.59</v>
      </c>
      <c r="J42" s="82">
        <v>23968737696.290001</v>
      </c>
      <c r="K42" s="82">
        <v>27564947521.429996</v>
      </c>
      <c r="L42" s="82">
        <v>23751858276.950001</v>
      </c>
      <c r="M42" s="82">
        <v>46452548711.650009</v>
      </c>
      <c r="N42" s="11"/>
    </row>
    <row r="43" spans="2:14" x14ac:dyDescent="0.25">
      <c r="B43" s="31" t="s">
        <v>79</v>
      </c>
      <c r="C43" s="87">
        <v>1758400000</v>
      </c>
      <c r="D43" s="87">
        <v>3536625868.3499999</v>
      </c>
      <c r="E43" s="87">
        <v>767681416.26999998</v>
      </c>
      <c r="F43" s="87">
        <v>1652178870.5999997</v>
      </c>
      <c r="G43" s="87">
        <v>3491761833.5900002</v>
      </c>
      <c r="H43" s="87">
        <v>2230604741.3199997</v>
      </c>
      <c r="I43" s="87">
        <v>6055649121.4700003</v>
      </c>
      <c r="J43" s="87">
        <v>173583025.88999999</v>
      </c>
      <c r="K43" s="87">
        <v>1445473543.76</v>
      </c>
      <c r="L43" s="87">
        <v>9386809547.420002</v>
      </c>
      <c r="M43" s="87">
        <v>8615565468.2299995</v>
      </c>
      <c r="N43" s="12"/>
    </row>
    <row r="44" spans="2:14" x14ac:dyDescent="0.25">
      <c r="B44" s="32" t="s">
        <v>80</v>
      </c>
      <c r="C44" s="83"/>
      <c r="D44" s="82">
        <v>50106198.049999997</v>
      </c>
      <c r="E44" s="83">
        <v>0</v>
      </c>
      <c r="F44" s="83">
        <v>0</v>
      </c>
      <c r="G44" s="83">
        <v>0</v>
      </c>
      <c r="H44" s="83">
        <v>0</v>
      </c>
      <c r="I44" s="83">
        <v>0</v>
      </c>
      <c r="J44" s="83">
        <v>0</v>
      </c>
      <c r="K44" s="83">
        <v>0</v>
      </c>
      <c r="L44" s="83">
        <v>0</v>
      </c>
      <c r="M44" s="83">
        <v>0</v>
      </c>
      <c r="N44" s="11"/>
    </row>
    <row r="45" spans="2:14" x14ac:dyDescent="0.25">
      <c r="B45" s="32" t="s">
        <v>81</v>
      </c>
      <c r="C45" s="82">
        <v>1758400000</v>
      </c>
      <c r="D45" s="82">
        <v>3486519670.3000002</v>
      </c>
      <c r="E45" s="82">
        <v>767681416.26999998</v>
      </c>
      <c r="F45" s="82">
        <v>1652178870.5999997</v>
      </c>
      <c r="G45" s="82">
        <v>3491761833.5900002</v>
      </c>
      <c r="H45" s="82">
        <v>2230604741.3199997</v>
      </c>
      <c r="I45" s="82">
        <v>6055649121.4700003</v>
      </c>
      <c r="J45" s="82">
        <v>173583025.88999999</v>
      </c>
      <c r="K45" s="82">
        <v>1445473543.76</v>
      </c>
      <c r="L45" s="82">
        <v>9386809547.420002</v>
      </c>
      <c r="M45" s="82">
        <v>8615565468.2299995</v>
      </c>
      <c r="N45" s="11"/>
    </row>
    <row r="46" spans="2:14" x14ac:dyDescent="0.25">
      <c r="B46" s="6" t="s">
        <v>82</v>
      </c>
      <c r="C46" s="81">
        <f>+C37+C40+C43</f>
        <v>18317100000</v>
      </c>
      <c r="D46" s="81">
        <f t="shared" ref="D46:M46" si="1">+D37+D40+D43</f>
        <v>21030728700.639999</v>
      </c>
      <c r="E46" s="81">
        <f t="shared" si="1"/>
        <v>27185351280.840004</v>
      </c>
      <c r="F46" s="81">
        <f t="shared" si="1"/>
        <v>33256244105.34</v>
      </c>
      <c r="G46" s="81">
        <f t="shared" si="1"/>
        <v>37809497079.25</v>
      </c>
      <c r="H46" s="81">
        <f t="shared" si="1"/>
        <v>36128995984.220001</v>
      </c>
      <c r="I46" s="81">
        <f t="shared" si="1"/>
        <v>44135494591.200005</v>
      </c>
      <c r="J46" s="81">
        <f t="shared" si="1"/>
        <v>52419571061.300003</v>
      </c>
      <c r="K46" s="81">
        <f t="shared" si="1"/>
        <v>59444634322.550003</v>
      </c>
      <c r="L46" s="81">
        <f t="shared" si="1"/>
        <v>60485053999.139999</v>
      </c>
      <c r="M46" s="81">
        <f t="shared" si="1"/>
        <v>75321955186.570023</v>
      </c>
      <c r="N46" s="13"/>
    </row>
    <row r="47" spans="2:14" x14ac:dyDescent="0.25">
      <c r="B47"/>
      <c r="C47" s="20"/>
      <c r="D47" s="20"/>
      <c r="E47" s="20"/>
      <c r="F47" s="20"/>
      <c r="G47" s="20"/>
      <c r="H47" s="20"/>
      <c r="I47" s="20"/>
      <c r="J47" s="20"/>
      <c r="K47" s="20"/>
      <c r="L47" s="20"/>
      <c r="M47" s="19"/>
    </row>
    <row r="48" spans="2:14" x14ac:dyDescent="0.25">
      <c r="B48" s="6" t="s">
        <v>83</v>
      </c>
      <c r="C48" s="62">
        <f>+C34+C46</f>
        <v>93650200000</v>
      </c>
      <c r="D48" s="62">
        <f t="shared" ref="D48:M48" si="2">+D34+D46</f>
        <v>142062220568.28003</v>
      </c>
      <c r="E48" s="62">
        <f t="shared" si="2"/>
        <v>189563079952.94998</v>
      </c>
      <c r="F48" s="62">
        <f t="shared" si="2"/>
        <v>220618316386.81998</v>
      </c>
      <c r="G48" s="62">
        <f t="shared" si="2"/>
        <v>270618972413.23993</v>
      </c>
      <c r="H48" s="62">
        <f t="shared" si="2"/>
        <v>340324776129.27014</v>
      </c>
      <c r="I48" s="62">
        <f t="shared" si="2"/>
        <v>322785572617.89001</v>
      </c>
      <c r="J48" s="62">
        <f t="shared" si="2"/>
        <v>364942369610.53998</v>
      </c>
      <c r="K48" s="62">
        <f t="shared" si="2"/>
        <v>398343353996.09991</v>
      </c>
      <c r="L48" s="62">
        <f t="shared" si="2"/>
        <v>507717065899.2301</v>
      </c>
      <c r="M48" s="62">
        <f t="shared" si="2"/>
        <v>513192941879.1084</v>
      </c>
    </row>
    <row r="49" spans="2:14" x14ac:dyDescent="0.25">
      <c r="B49" s="21" t="s">
        <v>84</v>
      </c>
      <c r="C49" s="16"/>
      <c r="D49" s="16"/>
      <c r="E49" s="16"/>
      <c r="F49" s="16"/>
      <c r="G49" s="16"/>
      <c r="H49"/>
      <c r="I49"/>
      <c r="J49"/>
      <c r="K49"/>
      <c r="L49"/>
      <c r="M49"/>
      <c r="N49"/>
    </row>
    <row r="50" spans="2:14" x14ac:dyDescent="0.25">
      <c r="B50" s="21" t="s">
        <v>85</v>
      </c>
      <c r="C50" s="16"/>
      <c r="D50" s="16"/>
      <c r="E50" s="16"/>
      <c r="F50" s="16"/>
      <c r="G50" s="16"/>
      <c r="H50"/>
      <c r="I50"/>
      <c r="J50"/>
      <c r="K50"/>
      <c r="L50"/>
      <c r="M50"/>
      <c r="N50"/>
    </row>
    <row r="51" spans="2:14" x14ac:dyDescent="0.25">
      <c r="B51" s="21" t="s">
        <v>86</v>
      </c>
      <c r="C51" s="16"/>
      <c r="D51" s="16"/>
      <c r="E51" s="16"/>
      <c r="F51" s="16"/>
      <c r="G51" s="16"/>
      <c r="H51"/>
      <c r="I51"/>
      <c r="J51"/>
      <c r="K51"/>
      <c r="L51"/>
      <c r="M51" s="17"/>
      <c r="N51"/>
    </row>
    <row r="52" spans="2:14" x14ac:dyDescent="0.25">
      <c r="B52" s="22" t="s">
        <v>87</v>
      </c>
      <c r="C52" s="18"/>
      <c r="D52" s="16"/>
      <c r="E52" s="16"/>
      <c r="F52" s="16"/>
      <c r="G52" s="16"/>
      <c r="H52"/>
      <c r="I52"/>
      <c r="J52"/>
      <c r="K52"/>
      <c r="L52"/>
      <c r="M52"/>
      <c r="N52"/>
    </row>
    <row r="53" spans="2:14" x14ac:dyDescent="0.25">
      <c r="B53" s="22" t="s">
        <v>88</v>
      </c>
      <c r="C53" s="16"/>
      <c r="D53" s="16"/>
      <c r="E53" s="16"/>
      <c r="F53" s="16"/>
      <c r="G53" s="16"/>
      <c r="H53"/>
      <c r="I53"/>
      <c r="J53"/>
      <c r="K53"/>
      <c r="L53"/>
      <c r="M53"/>
      <c r="N53"/>
    </row>
    <row r="54" spans="2:14" x14ac:dyDescent="0.25">
      <c r="B54" s="16"/>
      <c r="C54" s="16"/>
      <c r="D54" s="16"/>
      <c r="E54" s="16"/>
      <c r="F54" s="16"/>
      <c r="G54" s="16"/>
      <c r="H54"/>
      <c r="I54"/>
      <c r="J54"/>
      <c r="K54"/>
      <c r="L54"/>
      <c r="M54"/>
      <c r="N54"/>
    </row>
    <row r="55" spans="2:14" x14ac:dyDescent="0.25">
      <c r="D55"/>
      <c r="E55"/>
      <c r="F55"/>
      <c r="G55"/>
      <c r="H55"/>
      <c r="I55"/>
      <c r="J55"/>
      <c r="K55"/>
      <c r="L55"/>
      <c r="M55"/>
      <c r="N55"/>
    </row>
    <row r="56" spans="2:14" x14ac:dyDescent="0.25">
      <c r="D56"/>
      <c r="E56"/>
      <c r="F56"/>
      <c r="G56"/>
      <c r="H56"/>
      <c r="I56"/>
      <c r="J56"/>
      <c r="K56"/>
      <c r="L56"/>
      <c r="M56"/>
      <c r="N56"/>
    </row>
    <row r="57" spans="2:14" x14ac:dyDescent="0.25">
      <c r="D57"/>
      <c r="E57"/>
      <c r="F57"/>
      <c r="G57"/>
      <c r="H57"/>
      <c r="I57"/>
      <c r="J57"/>
      <c r="K57"/>
      <c r="L57"/>
      <c r="M57"/>
      <c r="N57"/>
    </row>
    <row r="58" spans="2:14" x14ac:dyDescent="0.25">
      <c r="D58"/>
      <c r="E58"/>
      <c r="F58"/>
      <c r="G58"/>
      <c r="H58"/>
      <c r="I58"/>
      <c r="J58"/>
      <c r="K58"/>
      <c r="L58"/>
      <c r="M58"/>
      <c r="N58"/>
    </row>
    <row r="59" spans="2:14" ht="19.5" hidden="1" customHeight="1" x14ac:dyDescent="0.25">
      <c r="D59"/>
      <c r="E59"/>
      <c r="F59"/>
      <c r="G59"/>
      <c r="H59"/>
      <c r="I59"/>
      <c r="J59"/>
      <c r="K59"/>
      <c r="L59"/>
      <c r="M59"/>
      <c r="N59"/>
    </row>
    <row r="60" spans="2:14" ht="24.75" hidden="1" customHeight="1" x14ac:dyDescent="0.25">
      <c r="D60"/>
      <c r="E60"/>
      <c r="F60"/>
      <c r="G60"/>
      <c r="H60"/>
      <c r="I60"/>
      <c r="J60"/>
      <c r="K60"/>
      <c r="L60"/>
      <c r="M60"/>
      <c r="N60"/>
    </row>
    <row r="61" spans="2:14" hidden="1" x14ac:dyDescent="0.25">
      <c r="D61"/>
      <c r="E61"/>
      <c r="F61"/>
      <c r="G61"/>
      <c r="H61"/>
      <c r="I61"/>
      <c r="J61"/>
      <c r="K61"/>
      <c r="L61"/>
      <c r="M61"/>
      <c r="N61"/>
    </row>
    <row r="62" spans="2:14" x14ac:dyDescent="0.25">
      <c r="D62"/>
      <c r="E62"/>
      <c r="F62"/>
      <c r="G62"/>
      <c r="H62"/>
      <c r="I62"/>
      <c r="J62"/>
      <c r="K62"/>
      <c r="L62"/>
      <c r="M62"/>
      <c r="N62"/>
    </row>
  </sheetData>
  <mergeCells count="5">
    <mergeCell ref="B1:M1"/>
    <mergeCell ref="B2:M2"/>
    <mergeCell ref="B3:M3"/>
    <mergeCell ref="B4:M4"/>
    <mergeCell ref="B5:M5"/>
  </mergeCells>
  <printOptions horizontalCentered="1"/>
  <pageMargins left="0.7" right="0.7" top="0.75" bottom="0.75" header="0.3" footer="0.3"/>
  <pageSetup paperSize="17"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theme="4" tint="-0.499984740745262"/>
    <pageSetUpPr fitToPage="1"/>
  </sheetPr>
  <dimension ref="A2:Y101"/>
  <sheetViews>
    <sheetView showGridLines="0" tabSelected="1" zoomScaleNormal="100" workbookViewId="0">
      <selection activeCell="B10" sqref="B10"/>
    </sheetView>
  </sheetViews>
  <sheetFormatPr defaultColWidth="73.42578125" defaultRowHeight="15" x14ac:dyDescent="0.25"/>
  <cols>
    <col min="1" max="1" width="7.7109375" customWidth="1"/>
    <col min="2" max="2" width="112.5703125" customWidth="1"/>
    <col min="3" max="3" width="11.85546875" customWidth="1"/>
    <col min="4" max="4" width="10.5703125" customWidth="1"/>
    <col min="5" max="5" width="11.7109375" customWidth="1"/>
    <col min="6" max="6" width="10.5703125" customWidth="1"/>
    <col min="7" max="7" width="11.42578125" style="54" customWidth="1"/>
    <col min="8" max="8" width="13.28515625" customWidth="1"/>
    <col min="9" max="9" width="13.85546875" customWidth="1"/>
    <col min="10" max="10" width="12.7109375" customWidth="1"/>
    <col min="11" max="11" width="14.140625" customWidth="1"/>
    <col min="12" max="12" width="14.140625" bestFit="1" customWidth="1"/>
    <col min="13" max="13" width="15.42578125" customWidth="1"/>
    <col min="14" max="23" width="13.5703125" customWidth="1"/>
    <col min="24" max="24" width="17" customWidth="1"/>
    <col min="25" max="25" width="13" customWidth="1"/>
  </cols>
  <sheetData>
    <row r="2" spans="1:13" ht="28.5" x14ac:dyDescent="0.25">
      <c r="A2" s="1"/>
      <c r="B2" s="97" t="s">
        <v>0</v>
      </c>
      <c r="C2" s="98"/>
      <c r="D2" s="98"/>
      <c r="E2" s="98"/>
      <c r="F2" s="98"/>
      <c r="G2" s="98"/>
      <c r="H2" s="98"/>
      <c r="I2" s="98"/>
      <c r="J2" s="98"/>
      <c r="K2" s="98"/>
      <c r="L2" s="98"/>
    </row>
    <row r="3" spans="1:13" ht="21" x14ac:dyDescent="0.25">
      <c r="A3" s="1"/>
      <c r="B3" s="99" t="s">
        <v>1</v>
      </c>
      <c r="C3" s="100"/>
      <c r="D3" s="100"/>
      <c r="E3" s="100"/>
      <c r="F3" s="100"/>
      <c r="G3" s="100"/>
      <c r="H3" s="100"/>
      <c r="I3" s="100"/>
      <c r="J3" s="100"/>
      <c r="K3" s="100"/>
      <c r="L3" s="100"/>
    </row>
    <row r="4" spans="1:13" ht="15.75" x14ac:dyDescent="0.25">
      <c r="A4" s="1"/>
      <c r="B4" s="107" t="s">
        <v>2</v>
      </c>
      <c r="C4" s="108"/>
      <c r="D4" s="108"/>
      <c r="E4" s="108"/>
      <c r="F4" s="108"/>
      <c r="G4" s="108"/>
      <c r="H4" s="108"/>
      <c r="I4" s="108"/>
      <c r="J4" s="108"/>
      <c r="K4" s="108"/>
      <c r="L4" s="108"/>
    </row>
    <row r="5" spans="1:13" ht="15.75" x14ac:dyDescent="0.25">
      <c r="A5" s="1"/>
      <c r="B5" s="95" t="s">
        <v>3</v>
      </c>
      <c r="C5" s="96"/>
      <c r="D5" s="96"/>
      <c r="E5" s="96"/>
      <c r="F5" s="96"/>
      <c r="G5" s="96"/>
      <c r="H5" s="96"/>
      <c r="I5" s="96"/>
      <c r="J5" s="96"/>
      <c r="K5" s="96"/>
      <c r="L5" s="96"/>
    </row>
    <row r="6" spans="1:13" x14ac:dyDescent="0.25">
      <c r="A6" s="1"/>
      <c r="B6" s="105" t="s">
        <v>89</v>
      </c>
      <c r="C6" s="106"/>
      <c r="D6" s="106"/>
      <c r="E6" s="106"/>
      <c r="F6" s="106"/>
      <c r="G6" s="106"/>
      <c r="H6" s="106"/>
      <c r="I6" s="106"/>
      <c r="J6" s="106"/>
      <c r="K6" s="106"/>
      <c r="L6" s="106"/>
    </row>
    <row r="7" spans="1:13" ht="20.25" customHeight="1" x14ac:dyDescent="0.25">
      <c r="A7" s="1"/>
      <c r="B7" s="55" t="s">
        <v>5</v>
      </c>
      <c r="J7" s="109"/>
      <c r="K7" s="110"/>
    </row>
    <row r="8" spans="1:13" ht="30" customHeight="1" x14ac:dyDescent="0.25">
      <c r="A8" s="1"/>
      <c r="B8" s="25" t="s">
        <v>6</v>
      </c>
      <c r="C8" s="47">
        <v>2014</v>
      </c>
      <c r="D8" s="47">
        <v>2015</v>
      </c>
      <c r="E8" s="47">
        <v>2016</v>
      </c>
      <c r="F8" s="47">
        <v>2017</v>
      </c>
      <c r="G8" s="47">
        <v>2018</v>
      </c>
      <c r="H8" s="47">
        <v>2019</v>
      </c>
      <c r="I8" s="47">
        <v>2020</v>
      </c>
      <c r="J8" s="47">
        <v>2021</v>
      </c>
      <c r="K8" s="47">
        <v>2022</v>
      </c>
      <c r="L8" s="47">
        <v>2023</v>
      </c>
      <c r="M8" s="47">
        <v>2024</v>
      </c>
    </row>
    <row r="9" spans="1:13" x14ac:dyDescent="0.25">
      <c r="A9" s="1"/>
      <c r="B9" s="33" t="s">
        <v>90</v>
      </c>
      <c r="C9" s="63">
        <v>412647451769.80005</v>
      </c>
      <c r="D9" s="63">
        <v>431458287422.23798</v>
      </c>
      <c r="E9" s="59">
        <v>471241983975.60132</v>
      </c>
      <c r="F9" s="59">
        <v>498451638085.05994</v>
      </c>
      <c r="G9" s="59">
        <v>580209493830.8501</v>
      </c>
      <c r="H9" s="59">
        <v>641268496148.51001</v>
      </c>
      <c r="I9" s="59">
        <v>862097353541.25</v>
      </c>
      <c r="J9" s="59">
        <v>861921760789.90991</v>
      </c>
      <c r="K9" s="59">
        <v>1013852687878.34</v>
      </c>
      <c r="L9" s="59">
        <v>1098946035534.251</v>
      </c>
      <c r="M9" s="59">
        <v>1259828622620.3499</v>
      </c>
    </row>
    <row r="10" spans="1:13" x14ac:dyDescent="0.25">
      <c r="A10" s="1"/>
      <c r="B10" s="34" t="s">
        <v>91</v>
      </c>
      <c r="C10" s="64">
        <v>171570984681.79999</v>
      </c>
      <c r="D10" s="64">
        <v>200848664033.09799</v>
      </c>
      <c r="E10" s="64">
        <v>197615505535.62793</v>
      </c>
      <c r="F10" s="64">
        <v>234504141470.53998</v>
      </c>
      <c r="G10" s="68">
        <v>259934445150.67001</v>
      </c>
      <c r="H10" s="68">
        <v>287508720077.58997</v>
      </c>
      <c r="I10" s="68">
        <v>314350339622.42999</v>
      </c>
      <c r="J10" s="68">
        <v>345863023965.06</v>
      </c>
      <c r="K10" s="68">
        <v>385450087220.34015</v>
      </c>
      <c r="L10" s="68">
        <v>431386688631.66064</v>
      </c>
      <c r="M10" s="68">
        <v>483370624027.3703</v>
      </c>
    </row>
    <row r="11" spans="1:13" x14ac:dyDescent="0.25">
      <c r="A11" s="1"/>
      <c r="B11" s="36" t="s">
        <v>92</v>
      </c>
      <c r="C11" s="65">
        <v>127046357629.63995</v>
      </c>
      <c r="D11" s="65">
        <v>152952652036.358</v>
      </c>
      <c r="E11" s="65">
        <v>150908691049.95941</v>
      </c>
      <c r="F11" s="65">
        <v>165925184542.47</v>
      </c>
      <c r="G11" s="69">
        <v>188651017251.63</v>
      </c>
      <c r="H11" s="69">
        <v>203645417619.46997</v>
      </c>
      <c r="I11" s="69">
        <v>215835980816.51993</v>
      </c>
      <c r="J11" s="69">
        <v>236208109061.53998</v>
      </c>
      <c r="K11" s="69">
        <v>276802673007.29993</v>
      </c>
      <c r="L11" s="69">
        <v>304547813131.84131</v>
      </c>
      <c r="M11" s="69">
        <v>338305917837.88092</v>
      </c>
    </row>
    <row r="12" spans="1:13" x14ac:dyDescent="0.25">
      <c r="A12" s="1"/>
      <c r="B12" s="36" t="s">
        <v>93</v>
      </c>
      <c r="C12" s="65">
        <v>44230066317.449997</v>
      </c>
      <c r="D12" s="65">
        <v>47758867155.150154</v>
      </c>
      <c r="E12" s="65">
        <v>46585621545.859085</v>
      </c>
      <c r="F12" s="65">
        <v>68491197148.490005</v>
      </c>
      <c r="G12" s="69">
        <v>71217925105.539978</v>
      </c>
      <c r="H12" s="69">
        <v>83739210448.179993</v>
      </c>
      <c r="I12" s="69">
        <v>98462345847.300018</v>
      </c>
      <c r="J12" s="69">
        <v>109498292901.2</v>
      </c>
      <c r="K12" s="69">
        <v>108362732071.64995</v>
      </c>
      <c r="L12" s="69">
        <v>126526645533.26933</v>
      </c>
      <c r="M12" s="69">
        <v>144646243090.17935</v>
      </c>
    </row>
    <row r="13" spans="1:13" x14ac:dyDescent="0.25">
      <c r="A13" s="1"/>
      <c r="B13" s="36" t="s">
        <v>94</v>
      </c>
      <c r="C13" s="65">
        <v>294560734.71000004</v>
      </c>
      <c r="D13" s="65">
        <v>137144841.58999997</v>
      </c>
      <c r="E13" s="65">
        <v>121192939.80000013</v>
      </c>
      <c r="F13" s="65">
        <v>87759779.580000013</v>
      </c>
      <c r="G13" s="69">
        <v>65502793.5</v>
      </c>
      <c r="H13" s="69">
        <v>124092009.94</v>
      </c>
      <c r="I13" s="69">
        <v>52012958.609999999</v>
      </c>
      <c r="J13" s="69">
        <v>156622002.31999999</v>
      </c>
      <c r="K13" s="69">
        <v>284682141.38999999</v>
      </c>
      <c r="L13" s="69">
        <v>312229966.54999989</v>
      </c>
      <c r="M13" s="69">
        <v>418463099.31000018</v>
      </c>
    </row>
    <row r="14" spans="1:13" x14ac:dyDescent="0.25">
      <c r="A14" s="1"/>
      <c r="B14" s="36" t="s">
        <v>95</v>
      </c>
      <c r="C14" s="37">
        <v>0</v>
      </c>
      <c r="D14" s="37">
        <v>0</v>
      </c>
      <c r="E14" s="37">
        <v>0</v>
      </c>
      <c r="F14" s="57">
        <v>0</v>
      </c>
      <c r="G14" s="89">
        <v>0</v>
      </c>
      <c r="H14" s="89">
        <v>0</v>
      </c>
      <c r="I14" s="89">
        <v>0</v>
      </c>
      <c r="J14" s="89">
        <v>0</v>
      </c>
      <c r="K14" s="89">
        <v>0</v>
      </c>
      <c r="L14" s="89">
        <v>0</v>
      </c>
      <c r="M14" s="89">
        <v>0</v>
      </c>
    </row>
    <row r="15" spans="1:13" x14ac:dyDescent="0.25">
      <c r="A15" s="1"/>
      <c r="B15" s="36" t="s">
        <v>96</v>
      </c>
      <c r="C15" s="37">
        <v>0</v>
      </c>
      <c r="D15" s="37">
        <v>0</v>
      </c>
      <c r="E15" s="37">
        <v>0</v>
      </c>
      <c r="F15" s="57">
        <v>0</v>
      </c>
      <c r="G15" s="89">
        <v>0</v>
      </c>
      <c r="H15" s="89">
        <v>0</v>
      </c>
      <c r="I15" s="89">
        <v>0</v>
      </c>
      <c r="J15" s="89">
        <v>0</v>
      </c>
      <c r="K15" s="89">
        <v>0</v>
      </c>
      <c r="L15" s="89">
        <v>0</v>
      </c>
      <c r="M15" s="89">
        <v>0</v>
      </c>
    </row>
    <row r="16" spans="1:13" x14ac:dyDescent="0.25">
      <c r="A16" s="1"/>
      <c r="B16" s="38" t="s">
        <v>97</v>
      </c>
      <c r="C16" s="64">
        <v>25409937976.190002</v>
      </c>
      <c r="D16" s="64">
        <v>26544253565.930008</v>
      </c>
      <c r="E16" s="64">
        <v>27623508546.589993</v>
      </c>
      <c r="F16" s="64">
        <v>32200647961.229996</v>
      </c>
      <c r="G16" s="68">
        <v>35909962483.160004</v>
      </c>
      <c r="H16" s="68">
        <v>40749672611.330002</v>
      </c>
      <c r="I16" s="68">
        <v>44128936464.119995</v>
      </c>
      <c r="J16" s="68">
        <v>47276494324.830002</v>
      </c>
      <c r="K16" s="68">
        <v>57222082737.179993</v>
      </c>
      <c r="L16" s="68">
        <v>67545179126.80999</v>
      </c>
      <c r="M16" s="68">
        <v>78692539891.130005</v>
      </c>
    </row>
    <row r="17" spans="1:13" x14ac:dyDescent="0.25">
      <c r="A17" s="1"/>
      <c r="B17" s="38" t="s">
        <v>98</v>
      </c>
      <c r="C17" s="64">
        <v>70737822428.910004</v>
      </c>
      <c r="D17" s="64">
        <v>79240472298.580032</v>
      </c>
      <c r="E17" s="64">
        <v>91685220616.750015</v>
      </c>
      <c r="F17" s="64">
        <v>86481313952.100006</v>
      </c>
      <c r="G17" s="68">
        <v>122512755052.31001</v>
      </c>
      <c r="H17" s="68">
        <v>134567669728.94002</v>
      </c>
      <c r="I17" s="68">
        <v>161872325714.5</v>
      </c>
      <c r="J17" s="68">
        <v>156205809813.51999</v>
      </c>
      <c r="K17" s="68">
        <v>184159720477.86005</v>
      </c>
      <c r="L17" s="68">
        <v>213339976855.91</v>
      </c>
      <c r="M17" s="68">
        <v>258861497150.89999</v>
      </c>
    </row>
    <row r="18" spans="1:13" x14ac:dyDescent="0.25">
      <c r="A18" s="1"/>
      <c r="B18" s="36" t="s">
        <v>99</v>
      </c>
      <c r="C18" s="65">
        <v>70737822428.910004</v>
      </c>
      <c r="D18" s="65">
        <v>79240472298.580032</v>
      </c>
      <c r="E18" s="65">
        <v>91685220616.750015</v>
      </c>
      <c r="F18" s="65">
        <v>86481313952.100006</v>
      </c>
      <c r="G18" s="69">
        <v>122512755052.31001</v>
      </c>
      <c r="H18" s="69">
        <v>134567669728.94002</v>
      </c>
      <c r="I18" s="69">
        <v>161872325714.5</v>
      </c>
      <c r="J18" s="69">
        <v>156205809813.51999</v>
      </c>
      <c r="K18" s="69">
        <v>184159720477.85999</v>
      </c>
      <c r="L18" s="69">
        <v>213339976855.91</v>
      </c>
      <c r="M18" s="69">
        <v>258861497150.89999</v>
      </c>
    </row>
    <row r="19" spans="1:13" x14ac:dyDescent="0.25">
      <c r="A19" s="1"/>
      <c r="B19" s="38" t="s">
        <v>100</v>
      </c>
      <c r="C19" s="35">
        <v>0</v>
      </c>
      <c r="D19" s="35">
        <v>0</v>
      </c>
      <c r="E19" s="35">
        <v>0</v>
      </c>
      <c r="F19" s="58">
        <v>0</v>
      </c>
      <c r="G19" s="90">
        <v>0</v>
      </c>
      <c r="H19" s="68">
        <v>214000000.00999999</v>
      </c>
      <c r="I19" s="68">
        <v>223708730.90000001</v>
      </c>
      <c r="J19" s="68">
        <v>15091273540.01</v>
      </c>
      <c r="K19" s="68">
        <v>40697862943.089996</v>
      </c>
      <c r="L19" s="68">
        <v>15754013776.799999</v>
      </c>
      <c r="M19" s="68">
        <v>20841638786.880001</v>
      </c>
    </row>
    <row r="20" spans="1:13" x14ac:dyDescent="0.25">
      <c r="A20" s="1"/>
      <c r="B20" s="36" t="s">
        <v>101</v>
      </c>
      <c r="C20" s="37">
        <v>0</v>
      </c>
      <c r="D20" s="37">
        <v>0</v>
      </c>
      <c r="E20" s="37">
        <v>0</v>
      </c>
      <c r="F20" s="57">
        <v>0</v>
      </c>
      <c r="G20" s="89">
        <v>0</v>
      </c>
      <c r="H20" s="89">
        <v>0</v>
      </c>
      <c r="I20" s="89">
        <v>0</v>
      </c>
      <c r="J20" s="69">
        <v>12728820845.48</v>
      </c>
      <c r="K20" s="69">
        <v>40697862943.089996</v>
      </c>
      <c r="L20" s="69">
        <v>15754013776.799999</v>
      </c>
      <c r="M20" s="69">
        <v>20841638786.880001</v>
      </c>
    </row>
    <row r="21" spans="1:13" x14ac:dyDescent="0.25">
      <c r="A21" s="1"/>
      <c r="B21" s="36" t="s">
        <v>102</v>
      </c>
      <c r="C21" s="37">
        <v>0</v>
      </c>
      <c r="D21" s="37">
        <v>0</v>
      </c>
      <c r="E21" s="37">
        <v>0</v>
      </c>
      <c r="F21" s="57">
        <v>0</v>
      </c>
      <c r="G21" s="89">
        <v>0</v>
      </c>
      <c r="H21" s="89">
        <v>0</v>
      </c>
      <c r="I21" s="89">
        <v>0</v>
      </c>
      <c r="J21" s="69">
        <v>2362452694.5299997</v>
      </c>
      <c r="K21" s="89">
        <v>0</v>
      </c>
      <c r="L21" s="89">
        <v>0</v>
      </c>
      <c r="M21" s="89">
        <v>0</v>
      </c>
    </row>
    <row r="22" spans="1:13" x14ac:dyDescent="0.25">
      <c r="A22" s="1"/>
      <c r="B22" s="38" t="s">
        <v>103</v>
      </c>
      <c r="C22" s="64">
        <v>144807156567.19003</v>
      </c>
      <c r="D22" s="64">
        <v>124748605950.08997</v>
      </c>
      <c r="E22" s="64">
        <v>153964105946.70096</v>
      </c>
      <c r="F22" s="64">
        <v>145103430672.38</v>
      </c>
      <c r="G22" s="68">
        <v>161691068990.20999</v>
      </c>
      <c r="H22" s="68">
        <v>178092122150.43002</v>
      </c>
      <c r="I22" s="68">
        <v>341333107724.78998</v>
      </c>
      <c r="J22" s="68">
        <v>296059053644.00995</v>
      </c>
      <c r="K22" s="68">
        <v>343235950989.49982</v>
      </c>
      <c r="L22" s="68">
        <v>369541172387.08032</v>
      </c>
      <c r="M22" s="68">
        <v>417795923828.21967</v>
      </c>
    </row>
    <row r="23" spans="1:13" x14ac:dyDescent="0.25">
      <c r="A23" s="1"/>
      <c r="B23" s="36" t="s">
        <v>104</v>
      </c>
      <c r="C23" s="65">
        <v>24285367824.929996</v>
      </c>
      <c r="D23" s="65">
        <v>24858085784.759979</v>
      </c>
      <c r="E23" s="65">
        <v>27610613555.899998</v>
      </c>
      <c r="F23" s="65">
        <v>28553606286.059998</v>
      </c>
      <c r="G23" s="69">
        <v>28881536700.400002</v>
      </c>
      <c r="H23" s="69">
        <v>29572493536.080006</v>
      </c>
      <c r="I23" s="69">
        <v>158714593087.55002</v>
      </c>
      <c r="J23" s="69">
        <v>83206541443.880005</v>
      </c>
      <c r="K23" s="69">
        <v>57156736259.979996</v>
      </c>
      <c r="L23" s="69">
        <v>65229722344.959999</v>
      </c>
      <c r="M23" s="69">
        <v>73057180519.049973</v>
      </c>
    </row>
    <row r="24" spans="1:13" x14ac:dyDescent="0.25">
      <c r="A24" s="1"/>
      <c r="B24" s="36" t="s">
        <v>105</v>
      </c>
      <c r="C24" s="65">
        <v>97203525099.740005</v>
      </c>
      <c r="D24" s="65">
        <v>89556384247.37999</v>
      </c>
      <c r="E24" s="65">
        <v>116026399203.68011</v>
      </c>
      <c r="F24" s="65">
        <v>104884335107.88</v>
      </c>
      <c r="G24" s="69">
        <v>121027418514.92001</v>
      </c>
      <c r="H24" s="69">
        <v>135270859572.75</v>
      </c>
      <c r="I24" s="69">
        <v>154619353372.45996</v>
      </c>
      <c r="J24" s="69">
        <v>191976194345.98996</v>
      </c>
      <c r="K24" s="69">
        <v>263549372190.92996</v>
      </c>
      <c r="L24" s="69">
        <v>282341048563.84033</v>
      </c>
      <c r="M24" s="69">
        <v>325093312670.06964</v>
      </c>
    </row>
    <row r="25" spans="1:13" x14ac:dyDescent="0.25">
      <c r="A25" s="1"/>
      <c r="B25" s="36" t="s">
        <v>106</v>
      </c>
      <c r="C25" s="65">
        <v>362789611.80000007</v>
      </c>
      <c r="D25" s="65">
        <v>262587874.25999993</v>
      </c>
      <c r="E25" s="65">
        <v>477717606.39999998</v>
      </c>
      <c r="F25" s="65">
        <v>464838129.13999999</v>
      </c>
      <c r="G25" s="69">
        <v>712708472.40999985</v>
      </c>
      <c r="H25" s="69">
        <v>712724849.79000008</v>
      </c>
      <c r="I25" s="69">
        <v>15114405416.800001</v>
      </c>
      <c r="J25" s="69">
        <v>1363324674.4300001</v>
      </c>
      <c r="K25" s="69">
        <v>751966400.86999989</v>
      </c>
      <c r="L25" s="69">
        <v>749130190.67000008</v>
      </c>
      <c r="M25" s="69">
        <v>1184517637.4000001</v>
      </c>
    </row>
    <row r="26" spans="1:13" x14ac:dyDescent="0.25">
      <c r="A26" s="1"/>
      <c r="B26" s="36" t="s">
        <v>107</v>
      </c>
      <c r="C26" s="65">
        <v>22955474030.720001</v>
      </c>
      <c r="D26" s="65">
        <v>10071548043.690001</v>
      </c>
      <c r="E26" s="65">
        <v>9849375580.7199974</v>
      </c>
      <c r="F26" s="65">
        <v>11200651149.299999</v>
      </c>
      <c r="G26" s="69">
        <v>11069405302.48</v>
      </c>
      <c r="H26" s="69">
        <v>12536044191.809999</v>
      </c>
      <c r="I26" s="69">
        <v>12884755847.980001</v>
      </c>
      <c r="J26" s="69">
        <v>19512993179.709999</v>
      </c>
      <c r="K26" s="69">
        <v>21777876137.719997</v>
      </c>
      <c r="L26" s="69">
        <v>21221271287.610008</v>
      </c>
      <c r="M26" s="69">
        <v>18460913001.699993</v>
      </c>
    </row>
    <row r="27" spans="1:13" x14ac:dyDescent="0.25">
      <c r="A27" s="1"/>
      <c r="B27" s="38" t="s">
        <v>108</v>
      </c>
      <c r="C27" s="64">
        <v>121550115.70999999</v>
      </c>
      <c r="D27" s="64">
        <v>76291574.540000007</v>
      </c>
      <c r="E27" s="64">
        <v>353643329.92999989</v>
      </c>
      <c r="F27" s="64">
        <v>162104028.81</v>
      </c>
      <c r="G27" s="68">
        <v>161262154.49999997</v>
      </c>
      <c r="H27" s="68">
        <v>136311580.21000001</v>
      </c>
      <c r="I27" s="68">
        <v>188935284.51000005</v>
      </c>
      <c r="J27" s="68">
        <v>1426105502.4799998</v>
      </c>
      <c r="K27" s="68">
        <v>3086983510.3699999</v>
      </c>
      <c r="L27" s="68">
        <v>1379004755.99</v>
      </c>
      <c r="M27" s="68">
        <v>266398935.85000002</v>
      </c>
    </row>
    <row r="28" spans="1:13" x14ac:dyDescent="0.25">
      <c r="A28" s="1"/>
      <c r="B28" s="33" t="s">
        <v>109</v>
      </c>
      <c r="C28" s="60">
        <v>79263663273.809998</v>
      </c>
      <c r="D28" s="60">
        <v>86306903316.739899</v>
      </c>
      <c r="E28" s="60">
        <v>90753763088.75769</v>
      </c>
      <c r="F28" s="60">
        <v>125496999294.33</v>
      </c>
      <c r="G28" s="60">
        <v>105126068211.31</v>
      </c>
      <c r="H28" s="60">
        <v>102998612620.62</v>
      </c>
      <c r="I28" s="60">
        <v>110964763438.61998</v>
      </c>
      <c r="J28" s="60">
        <v>123485739350.38998</v>
      </c>
      <c r="K28" s="60">
        <v>159884021810.53006</v>
      </c>
      <c r="L28" s="60">
        <v>180291168584.5</v>
      </c>
      <c r="M28" s="60">
        <v>186661572061.03006</v>
      </c>
    </row>
    <row r="29" spans="1:13" x14ac:dyDescent="0.25">
      <c r="A29" s="1"/>
      <c r="B29" s="34" t="s">
        <v>110</v>
      </c>
      <c r="C29" s="64">
        <v>19008546251.57</v>
      </c>
      <c r="D29" s="64">
        <v>25291609747.879997</v>
      </c>
      <c r="E29" s="64">
        <v>20891198452.529938</v>
      </c>
      <c r="F29" s="64">
        <v>27162264904.010002</v>
      </c>
      <c r="G29" s="68">
        <v>23821535855.580002</v>
      </c>
      <c r="H29" s="68">
        <v>23186682375.049999</v>
      </c>
      <c r="I29" s="68">
        <v>24538426420.120003</v>
      </c>
      <c r="J29" s="68">
        <v>21811183805.41</v>
      </c>
      <c r="K29" s="68">
        <v>37735016941.230003</v>
      </c>
      <c r="L29" s="68">
        <v>49218595316.220024</v>
      </c>
      <c r="M29" s="68">
        <v>55700297702.999992</v>
      </c>
    </row>
    <row r="30" spans="1:13" x14ac:dyDescent="0.25">
      <c r="A30" s="1"/>
      <c r="B30" s="36" t="s">
        <v>111</v>
      </c>
      <c r="C30" s="65">
        <v>15847256567.35</v>
      </c>
      <c r="D30" s="65">
        <v>21907012494.43</v>
      </c>
      <c r="E30" s="65">
        <v>18154063811.779999</v>
      </c>
      <c r="F30" s="65">
        <v>24443515954.030003</v>
      </c>
      <c r="G30" s="69">
        <v>19925538405.259998</v>
      </c>
      <c r="H30" s="69">
        <v>18608113408.77</v>
      </c>
      <c r="I30" s="69">
        <v>21044477653.570004</v>
      </c>
      <c r="J30" s="69">
        <v>18669322539.43</v>
      </c>
      <c r="K30" s="69">
        <v>31139761096.320004</v>
      </c>
      <c r="L30" s="69">
        <v>42074227779.590019</v>
      </c>
      <c r="M30" s="69">
        <v>48053382330.729996</v>
      </c>
    </row>
    <row r="31" spans="1:13" x14ac:dyDescent="0.25">
      <c r="A31" s="1"/>
      <c r="B31" s="36" t="s">
        <v>112</v>
      </c>
      <c r="C31" s="65">
        <v>3161289684.2199993</v>
      </c>
      <c r="D31" s="65">
        <v>3384597253.4499969</v>
      </c>
      <c r="E31" s="65">
        <v>2737134640.7499948</v>
      </c>
      <c r="F31" s="65">
        <v>2718748949.98</v>
      </c>
      <c r="G31" s="69">
        <v>3895997450.3200006</v>
      </c>
      <c r="H31" s="69">
        <v>4578568966.2799997</v>
      </c>
      <c r="I31" s="69">
        <v>3493948766.5499992</v>
      </c>
      <c r="J31" s="69">
        <v>3141861265.98</v>
      </c>
      <c r="K31" s="69">
        <v>6595255844.9100018</v>
      </c>
      <c r="L31" s="69">
        <v>7144367536.630002</v>
      </c>
      <c r="M31" s="69">
        <v>7646915372.2699966</v>
      </c>
    </row>
    <row r="32" spans="1:13" x14ac:dyDescent="0.25">
      <c r="A32" s="1"/>
      <c r="B32" s="38" t="s">
        <v>113</v>
      </c>
      <c r="C32" s="64">
        <v>33170273065.130001</v>
      </c>
      <c r="D32" s="64">
        <v>33720019877.409863</v>
      </c>
      <c r="E32" s="64">
        <v>28176856883.650021</v>
      </c>
      <c r="F32" s="64">
        <v>34044538802.180008</v>
      </c>
      <c r="G32" s="68">
        <v>33464427777.790001</v>
      </c>
      <c r="H32" s="68">
        <v>40025533568.459999</v>
      </c>
      <c r="I32" s="68">
        <v>42188125110.400009</v>
      </c>
      <c r="J32" s="68">
        <v>30759514270.299999</v>
      </c>
      <c r="K32" s="68">
        <v>41974895836.420013</v>
      </c>
      <c r="L32" s="68">
        <v>55026693069.149956</v>
      </c>
      <c r="M32" s="68">
        <v>52860659596.600098</v>
      </c>
    </row>
    <row r="33" spans="1:13" x14ac:dyDescent="0.25">
      <c r="A33" s="1"/>
      <c r="B33" s="36" t="s">
        <v>114</v>
      </c>
      <c r="C33" s="65">
        <v>22971270653.459999</v>
      </c>
      <c r="D33" s="65">
        <v>27337329383.189873</v>
      </c>
      <c r="E33" s="65">
        <v>21114904727.169987</v>
      </c>
      <c r="F33" s="65">
        <v>24143075503.670002</v>
      </c>
      <c r="G33" s="69">
        <v>17489561741.740002</v>
      </c>
      <c r="H33" s="69">
        <v>23040173795.970001</v>
      </c>
      <c r="I33" s="69">
        <v>22077364819.629997</v>
      </c>
      <c r="J33" s="69">
        <v>12405742751.57</v>
      </c>
      <c r="K33" s="69">
        <v>21017479766.900002</v>
      </c>
      <c r="L33" s="69">
        <v>30193798356.569996</v>
      </c>
      <c r="M33" s="69">
        <v>26899934639.599998</v>
      </c>
    </row>
    <row r="34" spans="1:13" x14ac:dyDescent="0.25">
      <c r="A34" s="1"/>
      <c r="B34" s="36" t="s">
        <v>115</v>
      </c>
      <c r="C34" s="65">
        <v>8911385145.6599998</v>
      </c>
      <c r="D34" s="65">
        <v>5603056300.5999899</v>
      </c>
      <c r="E34" s="65">
        <v>6378411070.5</v>
      </c>
      <c r="F34" s="65">
        <v>9484969353.5599995</v>
      </c>
      <c r="G34" s="69">
        <v>14474381021.810001</v>
      </c>
      <c r="H34" s="69">
        <v>15824617002.599998</v>
      </c>
      <c r="I34" s="69">
        <v>18969551844.590004</v>
      </c>
      <c r="J34" s="69">
        <v>16934916934.720001</v>
      </c>
      <c r="K34" s="69">
        <v>19199446442.620003</v>
      </c>
      <c r="L34" s="69">
        <v>21790685500.399952</v>
      </c>
      <c r="M34" s="69">
        <v>21625837060.630096</v>
      </c>
    </row>
    <row r="35" spans="1:13" x14ac:dyDescent="0.25">
      <c r="A35" s="1"/>
      <c r="B35" s="36" t="s">
        <v>116</v>
      </c>
      <c r="C35" s="65">
        <v>630413807.25</v>
      </c>
      <c r="D35" s="65">
        <v>316042537.43000007</v>
      </c>
      <c r="E35" s="65">
        <v>246986153.41999999</v>
      </c>
      <c r="F35" s="65">
        <v>128810201.95999999</v>
      </c>
      <c r="G35" s="69">
        <v>163171703.18000001</v>
      </c>
      <c r="H35" s="69">
        <v>391656608.68999994</v>
      </c>
      <c r="I35" s="69">
        <v>375308168.69</v>
      </c>
      <c r="J35" s="69">
        <v>367823431.06</v>
      </c>
      <c r="K35" s="69">
        <v>582211519.65999997</v>
      </c>
      <c r="L35" s="69">
        <v>1417526637.8700004</v>
      </c>
      <c r="M35" s="69">
        <v>1525036907.53</v>
      </c>
    </row>
    <row r="36" spans="1:13" x14ac:dyDescent="0.25">
      <c r="A36" s="1"/>
      <c r="B36" s="36" t="s">
        <v>117</v>
      </c>
      <c r="C36" s="65">
        <v>0</v>
      </c>
      <c r="D36" s="65">
        <v>4250000</v>
      </c>
      <c r="E36" s="65">
        <v>1527120</v>
      </c>
      <c r="F36" s="65">
        <v>13623218.9</v>
      </c>
      <c r="G36" s="69">
        <v>213241855.97</v>
      </c>
      <c r="H36" s="69">
        <v>281027278.89999998</v>
      </c>
      <c r="I36" s="69">
        <v>309758994.86000001</v>
      </c>
      <c r="J36" s="69">
        <v>646252360.48000002</v>
      </c>
      <c r="K36" s="69">
        <v>899035593.76000011</v>
      </c>
      <c r="L36" s="69">
        <v>927692665.04999995</v>
      </c>
      <c r="M36" s="69">
        <v>703190322.47000003</v>
      </c>
    </row>
    <row r="37" spans="1:13" x14ac:dyDescent="0.25">
      <c r="A37" s="1"/>
      <c r="B37" s="36" t="s">
        <v>118</v>
      </c>
      <c r="C37" s="65">
        <v>657203458.75999999</v>
      </c>
      <c r="D37" s="65">
        <v>459341656.19</v>
      </c>
      <c r="E37" s="65">
        <v>435027812.56000036</v>
      </c>
      <c r="F37" s="65">
        <v>274060524.09000003</v>
      </c>
      <c r="G37" s="69">
        <v>1124071455.0900002</v>
      </c>
      <c r="H37" s="69">
        <v>488058882.30000001</v>
      </c>
      <c r="I37" s="69">
        <v>456141282.62999994</v>
      </c>
      <c r="J37" s="69">
        <v>404778792.47000003</v>
      </c>
      <c r="K37" s="69">
        <v>276722513.48000002</v>
      </c>
      <c r="L37" s="69">
        <v>696989909.26000023</v>
      </c>
      <c r="M37" s="69">
        <v>2106660666.3700001</v>
      </c>
    </row>
    <row r="38" spans="1:13" x14ac:dyDescent="0.25">
      <c r="A38" s="1"/>
      <c r="B38" s="38" t="s">
        <v>119</v>
      </c>
      <c r="C38" s="64">
        <v>37840563.13000001</v>
      </c>
      <c r="D38" s="64">
        <v>8594728.6899999995</v>
      </c>
      <c r="E38" s="64">
        <v>29450020.010000002</v>
      </c>
      <c r="F38" s="64">
        <v>9661188.1099999994</v>
      </c>
      <c r="G38" s="68">
        <v>9445174.0899999999</v>
      </c>
      <c r="H38" s="68">
        <v>4673477.32</v>
      </c>
      <c r="I38" s="68">
        <v>905790</v>
      </c>
      <c r="J38" s="68">
        <v>6170329.7999999998</v>
      </c>
      <c r="K38" s="68">
        <v>22267166.469999999</v>
      </c>
      <c r="L38" s="68">
        <v>16403791.530000001</v>
      </c>
      <c r="M38" s="68">
        <v>68652289.209999993</v>
      </c>
    </row>
    <row r="39" spans="1:13" x14ac:dyDescent="0.25">
      <c r="A39" s="1"/>
      <c r="B39" s="36" t="s">
        <v>120</v>
      </c>
      <c r="C39" s="65">
        <v>2665623.36</v>
      </c>
      <c r="D39" s="65">
        <v>2220170</v>
      </c>
      <c r="E39" s="65">
        <v>761100</v>
      </c>
      <c r="F39" s="65">
        <v>34220</v>
      </c>
      <c r="G39" s="69">
        <v>226560</v>
      </c>
      <c r="H39" s="69">
        <v>111456.9</v>
      </c>
      <c r="I39" s="69">
        <v>629410</v>
      </c>
      <c r="J39" s="69">
        <v>3957849.8</v>
      </c>
      <c r="K39" s="69">
        <v>8363344.8899999997</v>
      </c>
      <c r="L39" s="69">
        <v>8792847.4700000007</v>
      </c>
      <c r="M39" s="69">
        <v>13646063.91</v>
      </c>
    </row>
    <row r="40" spans="1:13" x14ac:dyDescent="0.25">
      <c r="A40" s="1"/>
      <c r="B40" s="36" t="s">
        <v>121</v>
      </c>
      <c r="C40" s="65">
        <v>3808940.02</v>
      </c>
      <c r="D40" s="65">
        <v>6374558.6899999995</v>
      </c>
      <c r="E40" s="65">
        <v>18293920.010000002</v>
      </c>
      <c r="F40" s="65">
        <v>2536412.1100000003</v>
      </c>
      <c r="G40" s="69">
        <v>1835679.77</v>
      </c>
      <c r="H40" s="69">
        <v>1910420</v>
      </c>
      <c r="I40" s="69">
        <v>276380</v>
      </c>
      <c r="J40" s="69">
        <v>0</v>
      </c>
      <c r="K40" s="69">
        <v>1893392.4599999997</v>
      </c>
      <c r="L40" s="69">
        <v>2568435.64</v>
      </c>
      <c r="M40" s="69">
        <v>2706272.9600000004</v>
      </c>
    </row>
    <row r="41" spans="1:13" x14ac:dyDescent="0.25">
      <c r="A41" s="1"/>
      <c r="B41" s="36" t="s">
        <v>122</v>
      </c>
      <c r="C41" s="65">
        <v>31365999.75</v>
      </c>
      <c r="D41" s="37">
        <v>0</v>
      </c>
      <c r="E41" s="65">
        <v>10395000</v>
      </c>
      <c r="F41" s="65">
        <v>7090556</v>
      </c>
      <c r="G41" s="69">
        <v>7382934.3200000003</v>
      </c>
      <c r="H41" s="69">
        <v>2651600.42</v>
      </c>
      <c r="I41" s="89">
        <v>0</v>
      </c>
      <c r="J41" s="69">
        <v>2212480</v>
      </c>
      <c r="K41" s="69">
        <v>12010429.120000001</v>
      </c>
      <c r="L41" s="69">
        <v>5042508.42</v>
      </c>
      <c r="M41" s="69">
        <v>52299952.339999996</v>
      </c>
    </row>
    <row r="42" spans="1:13" x14ac:dyDescent="0.25">
      <c r="A42" s="1"/>
      <c r="B42" s="38" t="s">
        <v>123</v>
      </c>
      <c r="C42" s="64">
        <v>2233782967.1199999</v>
      </c>
      <c r="D42" s="64">
        <v>1798020441.1300004</v>
      </c>
      <c r="E42" s="64">
        <v>1877407313.8499999</v>
      </c>
      <c r="F42" s="64">
        <v>3163611661.79</v>
      </c>
      <c r="G42" s="68">
        <v>2049381358.0699999</v>
      </c>
      <c r="H42" s="68">
        <v>2079943678.79</v>
      </c>
      <c r="I42" s="68">
        <v>2078840323.7599998</v>
      </c>
      <c r="J42" s="68">
        <v>1455525821.97</v>
      </c>
      <c r="K42" s="68">
        <v>4394771845.6399994</v>
      </c>
      <c r="L42" s="68">
        <v>4661151827.4900007</v>
      </c>
      <c r="M42" s="68">
        <v>1805441630.03</v>
      </c>
    </row>
    <row r="43" spans="1:13" x14ac:dyDescent="0.25">
      <c r="A43" s="1"/>
      <c r="B43" s="36" t="s">
        <v>124</v>
      </c>
      <c r="C43" s="65">
        <v>2058232446.1600001</v>
      </c>
      <c r="D43" s="65">
        <v>1574513379.7900002</v>
      </c>
      <c r="E43" s="65">
        <v>1573882552.05</v>
      </c>
      <c r="F43" s="65">
        <v>2454667068.6100001</v>
      </c>
      <c r="G43" s="69">
        <v>1489131608.4100001</v>
      </c>
      <c r="H43" s="69">
        <v>1341088994.4699998</v>
      </c>
      <c r="I43" s="69">
        <v>1265433331.0599999</v>
      </c>
      <c r="J43" s="69">
        <v>901410833.42999995</v>
      </c>
      <c r="K43" s="69">
        <v>4390315508.9399996</v>
      </c>
      <c r="L43" s="69">
        <v>4659399716.6400003</v>
      </c>
      <c r="M43" s="69">
        <v>1805441630.03</v>
      </c>
    </row>
    <row r="44" spans="1:13" x14ac:dyDescent="0.25">
      <c r="A44" s="1"/>
      <c r="B44" s="36" t="s">
        <v>125</v>
      </c>
      <c r="C44" s="65">
        <v>175550520.96000001</v>
      </c>
      <c r="D44" s="65">
        <v>223507061.34000006</v>
      </c>
      <c r="E44" s="65">
        <v>303524761.80000007</v>
      </c>
      <c r="F44" s="65">
        <v>708944593.17999995</v>
      </c>
      <c r="G44" s="69">
        <v>560249749.65999997</v>
      </c>
      <c r="H44" s="69">
        <v>738854684.32000005</v>
      </c>
      <c r="I44" s="69">
        <v>813406992.70000005</v>
      </c>
      <c r="J44" s="69">
        <v>554114988.53999996</v>
      </c>
      <c r="K44" s="69">
        <v>4456336.7</v>
      </c>
      <c r="L44" s="69">
        <v>1752110.85</v>
      </c>
      <c r="M44" s="90">
        <v>0</v>
      </c>
    </row>
    <row r="45" spans="1:13" x14ac:dyDescent="0.25">
      <c r="A45" s="1"/>
      <c r="B45" s="38" t="s">
        <v>126</v>
      </c>
      <c r="C45" s="64">
        <v>24813220426.860001</v>
      </c>
      <c r="D45" s="64">
        <v>25488658521.629997</v>
      </c>
      <c r="E45" s="64">
        <v>39776991293.919563</v>
      </c>
      <c r="F45" s="64">
        <v>61116922738.239998</v>
      </c>
      <c r="G45" s="68">
        <v>45781278045.779999</v>
      </c>
      <c r="H45" s="68">
        <v>37701779521</v>
      </c>
      <c r="I45" s="68">
        <v>42158465794.340004</v>
      </c>
      <c r="J45" s="68">
        <v>69453345122.910004</v>
      </c>
      <c r="K45" s="68">
        <v>75757070020.770035</v>
      </c>
      <c r="L45" s="68">
        <v>71365324580.110031</v>
      </c>
      <c r="M45" s="68">
        <v>76226520842.190002</v>
      </c>
    </row>
    <row r="46" spans="1:13" x14ac:dyDescent="0.25">
      <c r="A46" s="1"/>
      <c r="B46" s="36" t="s">
        <v>127</v>
      </c>
      <c r="C46" s="65">
        <v>956294776.66000009</v>
      </c>
      <c r="D46" s="65">
        <v>911739362.7700001</v>
      </c>
      <c r="E46" s="65">
        <v>765204682.2299999</v>
      </c>
      <c r="F46" s="65">
        <v>1052872503.38</v>
      </c>
      <c r="G46" s="69">
        <v>882360193.99000001</v>
      </c>
      <c r="H46" s="69">
        <v>881319398</v>
      </c>
      <c r="I46" s="69">
        <v>959239300.12</v>
      </c>
      <c r="J46" s="69">
        <v>1626778983.48</v>
      </c>
      <c r="K46" s="69">
        <v>1163875641.8000002</v>
      </c>
      <c r="L46" s="69">
        <v>1856423699.8299999</v>
      </c>
      <c r="M46" s="69">
        <v>1901720664.8099997</v>
      </c>
    </row>
    <row r="47" spans="1:13" x14ac:dyDescent="0.25">
      <c r="A47" s="1"/>
      <c r="B47" s="36" t="s">
        <v>128</v>
      </c>
      <c r="C47" s="65">
        <v>23511215752.389999</v>
      </c>
      <c r="D47" s="65">
        <v>23932297421.199997</v>
      </c>
      <c r="E47" s="65">
        <v>38199988015.519554</v>
      </c>
      <c r="F47" s="65">
        <v>59330646268.129997</v>
      </c>
      <c r="G47" s="69">
        <v>44398086161.059998</v>
      </c>
      <c r="H47" s="69">
        <v>36217983881.879997</v>
      </c>
      <c r="I47" s="69">
        <v>39797657151.100006</v>
      </c>
      <c r="J47" s="69">
        <v>64924837976.790001</v>
      </c>
      <c r="K47" s="69">
        <v>73889547071.120026</v>
      </c>
      <c r="L47" s="69">
        <v>68654414709.210022</v>
      </c>
      <c r="M47" s="69">
        <v>74264369479.550003</v>
      </c>
    </row>
    <row r="48" spans="1:13" x14ac:dyDescent="0.25">
      <c r="A48" s="1"/>
      <c r="B48" s="36" t="s">
        <v>129</v>
      </c>
      <c r="C48" s="37">
        <v>0</v>
      </c>
      <c r="D48" s="37">
        <v>0</v>
      </c>
      <c r="E48" s="37">
        <v>0</v>
      </c>
      <c r="F48" s="37">
        <v>0</v>
      </c>
      <c r="G48" s="69">
        <v>1519876.18</v>
      </c>
      <c r="H48" s="89">
        <v>0</v>
      </c>
      <c r="I48" s="89">
        <v>0</v>
      </c>
      <c r="J48" s="69">
        <v>1615601256.79</v>
      </c>
      <c r="K48" s="69">
        <v>21533749.460000001</v>
      </c>
      <c r="L48" s="69">
        <v>0</v>
      </c>
      <c r="M48" s="69">
        <v>0</v>
      </c>
    </row>
    <row r="49" spans="1:13" x14ac:dyDescent="0.25">
      <c r="A49" s="1"/>
      <c r="B49" s="36" t="s">
        <v>130</v>
      </c>
      <c r="C49" s="65">
        <v>345709897.81</v>
      </c>
      <c r="D49" s="65">
        <v>644621737.66000009</v>
      </c>
      <c r="E49" s="65">
        <v>811798596.17000008</v>
      </c>
      <c r="F49" s="65">
        <v>733403966.73000002</v>
      </c>
      <c r="G49" s="69">
        <v>499311814.55000001</v>
      </c>
      <c r="H49" s="69">
        <v>602476241.12</v>
      </c>
      <c r="I49" s="69">
        <v>1401569343.1199999</v>
      </c>
      <c r="J49" s="69">
        <v>1286126905.8499999</v>
      </c>
      <c r="K49" s="69">
        <v>682113558.3900001</v>
      </c>
      <c r="L49" s="69">
        <v>854486171.07000005</v>
      </c>
      <c r="M49" s="69">
        <v>60430697.829999998</v>
      </c>
    </row>
    <row r="50" spans="1:13" x14ac:dyDescent="0.25">
      <c r="A50" s="1"/>
      <c r="B50" s="38" t="s">
        <v>131</v>
      </c>
      <c r="C50" s="35">
        <v>0</v>
      </c>
      <c r="D50" s="37">
        <v>0</v>
      </c>
      <c r="E50" s="66">
        <v>1859124.8</v>
      </c>
      <c r="F50" s="57">
        <v>0</v>
      </c>
      <c r="G50" s="89">
        <v>0</v>
      </c>
      <c r="H50" s="89">
        <v>0</v>
      </c>
      <c r="I50" s="90">
        <v>0</v>
      </c>
      <c r="J50" s="90" t="s">
        <v>160</v>
      </c>
      <c r="K50" s="90">
        <v>0</v>
      </c>
      <c r="L50" s="90">
        <v>0</v>
      </c>
      <c r="M50" s="90">
        <v>0</v>
      </c>
    </row>
    <row r="51" spans="1:13" x14ac:dyDescent="0.25">
      <c r="A51" s="1"/>
      <c r="B51" s="36" t="s">
        <v>132</v>
      </c>
      <c r="C51" s="37">
        <v>0</v>
      </c>
      <c r="D51" s="37">
        <v>0</v>
      </c>
      <c r="E51" s="52">
        <v>0</v>
      </c>
      <c r="F51" s="57">
        <v>0</v>
      </c>
      <c r="G51" s="89">
        <v>0</v>
      </c>
      <c r="H51" s="89">
        <v>0</v>
      </c>
      <c r="I51" s="89">
        <v>0</v>
      </c>
      <c r="J51" s="89" t="s">
        <v>160</v>
      </c>
      <c r="K51" s="89">
        <v>0</v>
      </c>
      <c r="L51" s="89">
        <v>0</v>
      </c>
      <c r="M51" s="89">
        <v>0</v>
      </c>
    </row>
    <row r="52" spans="1:13" x14ac:dyDescent="0.25">
      <c r="A52" s="1"/>
      <c r="B52" s="36" t="s">
        <v>133</v>
      </c>
      <c r="C52" s="37">
        <v>0</v>
      </c>
      <c r="D52" s="37">
        <v>0</v>
      </c>
      <c r="E52" s="67">
        <v>1859124.8</v>
      </c>
      <c r="F52" s="57">
        <v>0</v>
      </c>
      <c r="G52" s="89">
        <v>0</v>
      </c>
      <c r="H52" s="89">
        <v>0</v>
      </c>
      <c r="I52" s="89">
        <v>0</v>
      </c>
      <c r="J52" s="89" t="s">
        <v>160</v>
      </c>
      <c r="K52" s="89">
        <v>0</v>
      </c>
      <c r="L52" s="89">
        <v>0</v>
      </c>
      <c r="M52" s="89">
        <v>0</v>
      </c>
    </row>
    <row r="53" spans="1:13" x14ac:dyDescent="0.25">
      <c r="A53" s="1"/>
      <c r="B53" s="38" t="s">
        <v>134</v>
      </c>
      <c r="C53" s="35">
        <v>0</v>
      </c>
      <c r="D53" s="35">
        <v>0</v>
      </c>
      <c r="E53" s="51">
        <v>0</v>
      </c>
      <c r="F53" s="57">
        <v>0</v>
      </c>
      <c r="G53" s="89">
        <v>0</v>
      </c>
      <c r="H53" s="89">
        <v>0</v>
      </c>
      <c r="I53" s="89">
        <v>0</v>
      </c>
      <c r="J53" s="89">
        <v>0</v>
      </c>
      <c r="K53" s="89">
        <v>0</v>
      </c>
      <c r="L53" s="68">
        <v>3000000</v>
      </c>
      <c r="M53" s="89">
        <v>0</v>
      </c>
    </row>
    <row r="54" spans="1:13" x14ac:dyDescent="0.25">
      <c r="A54" s="1"/>
      <c r="B54" s="36" t="s">
        <v>135</v>
      </c>
      <c r="C54" s="37">
        <v>0</v>
      </c>
      <c r="D54" s="37">
        <v>0</v>
      </c>
      <c r="E54" s="52">
        <v>0</v>
      </c>
      <c r="F54" s="57">
        <v>0</v>
      </c>
      <c r="G54" s="89">
        <v>0</v>
      </c>
      <c r="H54" s="89">
        <v>0</v>
      </c>
      <c r="I54" s="89">
        <v>0</v>
      </c>
      <c r="J54" s="89">
        <v>0</v>
      </c>
      <c r="K54" s="89">
        <v>0</v>
      </c>
      <c r="L54" s="69">
        <v>3000000</v>
      </c>
      <c r="M54" s="89">
        <v>0</v>
      </c>
    </row>
    <row r="55" spans="1:13" x14ac:dyDescent="0.25">
      <c r="A55" s="1"/>
      <c r="B55" s="36" t="s">
        <v>136</v>
      </c>
      <c r="C55" s="37">
        <v>0</v>
      </c>
      <c r="D55" s="37">
        <v>0</v>
      </c>
      <c r="E55" s="52">
        <v>0</v>
      </c>
      <c r="F55" s="57">
        <v>0</v>
      </c>
      <c r="G55" s="89">
        <v>0</v>
      </c>
      <c r="H55" s="89">
        <v>0</v>
      </c>
      <c r="I55" s="89">
        <v>0</v>
      </c>
      <c r="J55" s="89">
        <v>0</v>
      </c>
      <c r="K55" s="89">
        <v>0</v>
      </c>
      <c r="L55" s="89">
        <v>0</v>
      </c>
      <c r="M55" s="89">
        <v>0</v>
      </c>
    </row>
    <row r="56" spans="1:13" x14ac:dyDescent="0.25">
      <c r="B56" s="39" t="s">
        <v>137</v>
      </c>
      <c r="C56" s="71">
        <v>491911115043.61005</v>
      </c>
      <c r="D56" s="71">
        <v>517765190738.97784</v>
      </c>
      <c r="E56" s="71">
        <v>561995747064.36096</v>
      </c>
      <c r="F56" s="71">
        <v>623948637379.39001</v>
      </c>
      <c r="G56" s="72">
        <v>685335562042.15991</v>
      </c>
      <c r="H56" s="72">
        <v>744267108769.13013</v>
      </c>
      <c r="I56" s="72">
        <v>973062116979.87</v>
      </c>
      <c r="J56" s="61">
        <f>J28+J9</f>
        <v>985407500140.29993</v>
      </c>
      <c r="K56" s="61">
        <v>1173736709688.8696</v>
      </c>
      <c r="L56" s="61">
        <v>1279237204118.751</v>
      </c>
      <c r="M56" s="61">
        <v>1446490194681.3804</v>
      </c>
    </row>
    <row r="57" spans="1:13" x14ac:dyDescent="0.25">
      <c r="A57" s="1"/>
      <c r="B57" s="40"/>
      <c r="C57" s="41"/>
      <c r="D57" s="41"/>
      <c r="E57" s="91"/>
      <c r="F57" s="91"/>
      <c r="G57" s="89"/>
      <c r="H57" s="89"/>
      <c r="I57" s="89"/>
      <c r="J57" s="69"/>
      <c r="K57" s="69"/>
      <c r="L57" s="69"/>
      <c r="M57" s="69"/>
    </row>
    <row r="58" spans="1:13" x14ac:dyDescent="0.25">
      <c r="B58" s="39" t="s">
        <v>72</v>
      </c>
      <c r="C58" s="86"/>
      <c r="D58" s="86"/>
      <c r="E58" s="86"/>
      <c r="F58" s="86"/>
      <c r="G58" s="86"/>
      <c r="H58" s="86"/>
      <c r="I58" s="86"/>
      <c r="J58" s="81"/>
      <c r="K58" s="81"/>
      <c r="L58" s="81"/>
      <c r="M58" s="81"/>
    </row>
    <row r="59" spans="1:13" x14ac:dyDescent="0.25">
      <c r="A59" s="1"/>
      <c r="B59" s="42" t="s">
        <v>138</v>
      </c>
      <c r="C59" s="64">
        <v>2176098641.73</v>
      </c>
      <c r="D59" s="64">
        <v>2783600822.7700005</v>
      </c>
      <c r="E59" s="64">
        <v>4290203834.9500008</v>
      </c>
      <c r="F59" s="64">
        <v>5008407147.1099997</v>
      </c>
      <c r="G59" s="68">
        <v>5652727215.6199999</v>
      </c>
      <c r="H59" s="68">
        <v>3357967506.4200001</v>
      </c>
      <c r="I59" s="68">
        <v>10246926422.130001</v>
      </c>
      <c r="J59" s="68">
        <v>15050194744.98</v>
      </c>
      <c r="K59" s="68">
        <v>5903264405.8400002</v>
      </c>
      <c r="L59" s="68">
        <v>6008598571.9200001</v>
      </c>
      <c r="M59" s="68">
        <v>4085648611.3199997</v>
      </c>
    </row>
    <row r="60" spans="1:13" x14ac:dyDescent="0.25">
      <c r="A60" s="1"/>
      <c r="B60" s="42" t="s">
        <v>139</v>
      </c>
      <c r="C60" s="64">
        <v>106140355150.22002</v>
      </c>
      <c r="D60" s="64">
        <v>277942041198.33002</v>
      </c>
      <c r="E60" s="64">
        <v>94898980095.420105</v>
      </c>
      <c r="F60" s="64">
        <v>81558670713.649994</v>
      </c>
      <c r="G60" s="68">
        <v>119753951136.09998</v>
      </c>
      <c r="H60" s="68">
        <v>138317286887.98999</v>
      </c>
      <c r="I60" s="68">
        <v>150493543181.97998</v>
      </c>
      <c r="J60" s="68">
        <v>78605131914.02002</v>
      </c>
      <c r="K60" s="68">
        <v>65137192852.429993</v>
      </c>
      <c r="L60" s="68">
        <v>94748938163.169983</v>
      </c>
      <c r="M60" s="68">
        <v>91614074118.100006</v>
      </c>
    </row>
    <row r="61" spans="1:13" x14ac:dyDescent="0.25">
      <c r="A61" s="1"/>
      <c r="B61" s="43" t="s">
        <v>140</v>
      </c>
      <c r="C61" s="64">
        <v>12021676035.08</v>
      </c>
      <c r="D61" s="64">
        <v>24269183426.209999</v>
      </c>
      <c r="E61" s="66">
        <v>34081788464.25</v>
      </c>
      <c r="F61" s="66">
        <v>28849435316.270004</v>
      </c>
      <c r="G61" s="68">
        <v>52667190072.980003</v>
      </c>
      <c r="H61" s="68">
        <v>58584608927.649994</v>
      </c>
      <c r="I61" s="68">
        <v>72767368922.26001</v>
      </c>
      <c r="J61" s="68">
        <v>21898304605.059998</v>
      </c>
      <c r="K61" s="68">
        <v>10599226287.129999</v>
      </c>
      <c r="L61" s="68">
        <v>94748938163.169983</v>
      </c>
      <c r="M61" s="68">
        <v>7880272173.4299984</v>
      </c>
    </row>
    <row r="62" spans="1:13" x14ac:dyDescent="0.25">
      <c r="A62" s="1"/>
      <c r="B62" s="43" t="s">
        <v>141</v>
      </c>
      <c r="C62" s="48">
        <v>0</v>
      </c>
      <c r="D62" s="64">
        <v>485179363.66999996</v>
      </c>
      <c r="E62" s="53">
        <v>0</v>
      </c>
      <c r="F62" s="53">
        <v>0</v>
      </c>
      <c r="G62" s="92">
        <v>0</v>
      </c>
      <c r="H62" s="68">
        <v>300000000</v>
      </c>
      <c r="I62" s="92">
        <v>0</v>
      </c>
      <c r="J62" s="92" t="s">
        <v>160</v>
      </c>
      <c r="K62" s="92">
        <v>0</v>
      </c>
      <c r="L62" s="92">
        <v>0</v>
      </c>
      <c r="M62" s="92">
        <v>0</v>
      </c>
    </row>
    <row r="63" spans="1:13" x14ac:dyDescent="0.25">
      <c r="A63" s="1"/>
      <c r="B63" s="43" t="s">
        <v>142</v>
      </c>
      <c r="C63" s="64">
        <v>11439623623.42</v>
      </c>
      <c r="D63" s="64">
        <v>12097364543.73</v>
      </c>
      <c r="E63" s="70">
        <v>15837234197.73</v>
      </c>
      <c r="F63" s="70">
        <v>13352072925.030001</v>
      </c>
      <c r="G63" s="68">
        <v>18602025311.510002</v>
      </c>
      <c r="H63" s="68">
        <v>41275650000</v>
      </c>
      <c r="I63" s="68">
        <v>38044600000</v>
      </c>
      <c r="J63" s="68">
        <v>17425852874.619999</v>
      </c>
      <c r="K63" s="68">
        <v>14505846359.17</v>
      </c>
      <c r="L63" s="68">
        <v>43339442270.630005</v>
      </c>
      <c r="M63" s="68">
        <v>18073397557.400002</v>
      </c>
    </row>
    <row r="64" spans="1:13" x14ac:dyDescent="0.25">
      <c r="A64" s="1"/>
      <c r="B64" s="44" t="s">
        <v>143</v>
      </c>
      <c r="C64" s="65">
        <v>5700000000</v>
      </c>
      <c r="D64" s="65">
        <v>9243000000</v>
      </c>
      <c r="E64" s="67">
        <v>9970795000</v>
      </c>
      <c r="F64" s="67">
        <v>7257429000</v>
      </c>
      <c r="G64" s="69">
        <v>15500000000</v>
      </c>
      <c r="H64" s="69">
        <v>16000000000</v>
      </c>
      <c r="I64" s="69">
        <v>11000000000</v>
      </c>
      <c r="J64" s="69">
        <v>13000000000</v>
      </c>
      <c r="K64" s="69">
        <v>11278342842.57</v>
      </c>
      <c r="L64" s="69">
        <v>39866362213.5</v>
      </c>
      <c r="M64" s="69">
        <v>14885000000</v>
      </c>
    </row>
    <row r="65" spans="1:13" x14ac:dyDescent="0.25">
      <c r="A65" s="1"/>
      <c r="B65" s="44" t="s">
        <v>144</v>
      </c>
      <c r="C65" s="65">
        <v>5739623623.4200001</v>
      </c>
      <c r="D65" s="65">
        <v>2854364543.73</v>
      </c>
      <c r="E65" s="67">
        <v>5866439197.7299995</v>
      </c>
      <c r="F65" s="67">
        <v>6094643925.0299997</v>
      </c>
      <c r="G65" s="69">
        <v>3102025311.5100002</v>
      </c>
      <c r="H65" s="69">
        <v>25275650000</v>
      </c>
      <c r="I65" s="69">
        <v>27044600000</v>
      </c>
      <c r="J65" s="69">
        <v>4425852874.6199999</v>
      </c>
      <c r="K65" s="69">
        <v>3227503516.5999999</v>
      </c>
      <c r="L65" s="69">
        <v>3473080057.1300001</v>
      </c>
      <c r="M65" s="69">
        <v>3188397557.4000001</v>
      </c>
    </row>
    <row r="66" spans="1:13" x14ac:dyDescent="0.25">
      <c r="A66" s="1"/>
      <c r="B66" s="43" t="s">
        <v>145</v>
      </c>
      <c r="C66" s="64">
        <v>82679055491.720001</v>
      </c>
      <c r="D66" s="64">
        <v>241090313864.71997</v>
      </c>
      <c r="E66" s="64">
        <v>44979957433.439995</v>
      </c>
      <c r="F66" s="64">
        <v>38929110139.569992</v>
      </c>
      <c r="G66" s="68">
        <v>48484735751.610001</v>
      </c>
      <c r="H66" s="68">
        <v>38156727960.340004</v>
      </c>
      <c r="I66" s="68">
        <v>39405532259.720001</v>
      </c>
      <c r="J66" s="68">
        <v>39280974434.339996</v>
      </c>
      <c r="K66" s="68">
        <v>40032120206.129997</v>
      </c>
      <c r="L66" s="68">
        <v>47010133117.289993</v>
      </c>
      <c r="M66" s="68">
        <v>65660404387.269997</v>
      </c>
    </row>
    <row r="67" spans="1:13" x14ac:dyDescent="0.25">
      <c r="A67" s="1"/>
      <c r="B67" s="44" t="s">
        <v>146</v>
      </c>
      <c r="C67" s="65">
        <v>18574628508.950001</v>
      </c>
      <c r="D67" s="65">
        <v>15857962554.949997</v>
      </c>
      <c r="E67" s="65">
        <v>9209751808.2299976</v>
      </c>
      <c r="F67" s="65">
        <v>5745384971.9499998</v>
      </c>
      <c r="G67" s="69">
        <v>8112183415.5900002</v>
      </c>
      <c r="H67" s="69">
        <v>4202340650.7600002</v>
      </c>
      <c r="I67" s="69">
        <v>10429833528.500002</v>
      </c>
      <c r="J67" s="69">
        <v>12770017189.860001</v>
      </c>
      <c r="K67" s="69">
        <v>13128541884.1</v>
      </c>
      <c r="L67" s="69">
        <v>8415455657.4200001</v>
      </c>
      <c r="M67" s="69">
        <v>5726637926.3700008</v>
      </c>
    </row>
    <row r="68" spans="1:13" x14ac:dyDescent="0.25">
      <c r="A68" s="1"/>
      <c r="B68" s="44" t="s">
        <v>147</v>
      </c>
      <c r="C68" s="65">
        <v>60835197142.279999</v>
      </c>
      <c r="D68" s="65">
        <v>46083798035.220001</v>
      </c>
      <c r="E68" s="65">
        <v>35770205625.209999</v>
      </c>
      <c r="F68" s="65">
        <v>33183725167.619995</v>
      </c>
      <c r="G68" s="69">
        <v>40372552336.019989</v>
      </c>
      <c r="H68" s="69">
        <v>33954387309.580009</v>
      </c>
      <c r="I68" s="69">
        <v>28975698731.219997</v>
      </c>
      <c r="J68" s="69">
        <v>26510957244.480003</v>
      </c>
      <c r="K68" s="69">
        <v>26903578322.030003</v>
      </c>
      <c r="L68" s="69">
        <v>38594677459.870003</v>
      </c>
      <c r="M68" s="69">
        <v>59933766460.899994</v>
      </c>
    </row>
    <row r="69" spans="1:13" x14ac:dyDescent="0.25">
      <c r="B69" s="44" t="s">
        <v>148</v>
      </c>
      <c r="C69" s="37">
        <v>0</v>
      </c>
      <c r="D69" s="65">
        <v>179148553274.55002</v>
      </c>
      <c r="E69" s="37">
        <v>0</v>
      </c>
      <c r="F69" s="57">
        <v>0</v>
      </c>
      <c r="G69" s="89">
        <v>0</v>
      </c>
      <c r="H69" s="89">
        <v>0</v>
      </c>
      <c r="I69" s="89">
        <v>0</v>
      </c>
      <c r="J69" s="89" t="s">
        <v>160</v>
      </c>
      <c r="K69" s="93">
        <v>0</v>
      </c>
      <c r="L69" s="93">
        <v>0</v>
      </c>
      <c r="M69" s="93">
        <v>0</v>
      </c>
    </row>
    <row r="70" spans="1:13" x14ac:dyDescent="0.25">
      <c r="B70" s="43" t="s">
        <v>149</v>
      </c>
      <c r="C70" s="35">
        <v>0</v>
      </c>
      <c r="D70" s="35">
        <v>0</v>
      </c>
      <c r="E70" s="35">
        <v>0</v>
      </c>
      <c r="F70" s="35">
        <v>0</v>
      </c>
      <c r="G70" s="35">
        <v>0</v>
      </c>
      <c r="H70" s="68">
        <v>300000</v>
      </c>
      <c r="I70" s="90">
        <v>0</v>
      </c>
      <c r="J70" s="90" t="s">
        <v>160</v>
      </c>
      <c r="K70" s="90">
        <v>0</v>
      </c>
      <c r="L70" s="90">
        <v>0</v>
      </c>
      <c r="M70" s="90">
        <v>0</v>
      </c>
    </row>
    <row r="71" spans="1:13" x14ac:dyDescent="0.25">
      <c r="B71" s="44" t="s">
        <v>150</v>
      </c>
      <c r="C71" s="37">
        <v>0</v>
      </c>
      <c r="D71" s="37">
        <v>0</v>
      </c>
      <c r="E71" s="37">
        <v>0</v>
      </c>
      <c r="F71" s="37">
        <v>0</v>
      </c>
      <c r="G71" s="37">
        <v>0</v>
      </c>
      <c r="H71" s="69">
        <v>300000</v>
      </c>
      <c r="I71" s="89">
        <v>0</v>
      </c>
      <c r="J71" s="89" t="s">
        <v>160</v>
      </c>
      <c r="K71" s="89">
        <v>0</v>
      </c>
      <c r="L71" s="89">
        <v>0</v>
      </c>
      <c r="M71" s="89">
        <v>0</v>
      </c>
    </row>
    <row r="72" spans="1:13" x14ac:dyDescent="0.25">
      <c r="B72" s="43" t="s">
        <v>151</v>
      </c>
      <c r="C72" s="37">
        <v>0</v>
      </c>
      <c r="D72" s="37">
        <v>0</v>
      </c>
      <c r="E72" s="37">
        <v>0</v>
      </c>
      <c r="F72" s="64">
        <v>92031332.780000001</v>
      </c>
      <c r="G72" s="89">
        <v>0</v>
      </c>
      <c r="H72" s="89">
        <v>0</v>
      </c>
      <c r="I72" s="89">
        <v>0</v>
      </c>
      <c r="J72" s="89" t="s">
        <v>160</v>
      </c>
      <c r="K72" s="89">
        <v>0</v>
      </c>
      <c r="L72" s="89">
        <v>0</v>
      </c>
      <c r="M72" s="89">
        <v>0</v>
      </c>
    </row>
    <row r="73" spans="1:13" x14ac:dyDescent="0.25">
      <c r="B73" s="44" t="s">
        <v>152</v>
      </c>
      <c r="C73" s="37">
        <v>0</v>
      </c>
      <c r="D73" s="37">
        <v>0</v>
      </c>
      <c r="E73" s="37">
        <v>0</v>
      </c>
      <c r="F73" s="65">
        <v>92031332.780000001</v>
      </c>
      <c r="G73" s="89">
        <v>0</v>
      </c>
      <c r="H73" s="89">
        <v>0</v>
      </c>
      <c r="I73" s="89">
        <v>0</v>
      </c>
      <c r="J73" s="89" t="s">
        <v>160</v>
      </c>
      <c r="K73" s="89">
        <v>0</v>
      </c>
      <c r="L73" s="89">
        <v>0</v>
      </c>
      <c r="M73" s="89">
        <v>0</v>
      </c>
    </row>
    <row r="74" spans="1:13" x14ac:dyDescent="0.25">
      <c r="B74" s="43" t="s">
        <v>153</v>
      </c>
      <c r="C74" s="37">
        <v>0</v>
      </c>
      <c r="D74" s="37">
        <v>0</v>
      </c>
      <c r="E74" s="37">
        <v>0</v>
      </c>
      <c r="F74" s="64">
        <v>336021000</v>
      </c>
      <c r="G74" s="89">
        <v>0</v>
      </c>
      <c r="H74" s="89">
        <v>0</v>
      </c>
      <c r="I74" s="68">
        <v>276042000</v>
      </c>
      <c r="J74" s="89" t="s">
        <v>160</v>
      </c>
      <c r="K74" s="89">
        <v>0</v>
      </c>
      <c r="L74" s="89">
        <v>0</v>
      </c>
      <c r="M74" s="89">
        <v>0</v>
      </c>
    </row>
    <row r="75" spans="1:13" x14ac:dyDescent="0.25">
      <c r="B75" s="44" t="s">
        <v>154</v>
      </c>
      <c r="C75" s="37">
        <v>0</v>
      </c>
      <c r="D75" s="37">
        <v>0</v>
      </c>
      <c r="E75" s="37">
        <v>0</v>
      </c>
      <c r="F75" s="65">
        <v>336021000</v>
      </c>
      <c r="G75" s="89">
        <v>0</v>
      </c>
      <c r="H75" s="89">
        <v>0</v>
      </c>
      <c r="I75" s="69">
        <v>276042000</v>
      </c>
      <c r="J75" s="89" t="s">
        <v>160</v>
      </c>
      <c r="K75" s="89">
        <v>0</v>
      </c>
      <c r="L75" s="89">
        <v>0</v>
      </c>
      <c r="M75" s="89">
        <v>0</v>
      </c>
    </row>
    <row r="76" spans="1:13" x14ac:dyDescent="0.25">
      <c r="B76" s="42" t="s">
        <v>155</v>
      </c>
      <c r="C76" s="35">
        <v>0</v>
      </c>
      <c r="D76" s="35">
        <v>0</v>
      </c>
      <c r="E76" s="35">
        <v>0</v>
      </c>
      <c r="F76" s="35">
        <v>0</v>
      </c>
      <c r="G76" s="35">
        <v>0</v>
      </c>
      <c r="H76" s="35">
        <v>0</v>
      </c>
      <c r="I76" s="35">
        <v>0</v>
      </c>
      <c r="J76" s="68">
        <v>2733455211.5099998</v>
      </c>
      <c r="K76" s="68">
        <v>802238732.89999998</v>
      </c>
      <c r="L76" s="68">
        <v>2641471647.6599998</v>
      </c>
      <c r="M76" s="68">
        <v>2598055510.6199999</v>
      </c>
    </row>
    <row r="77" spans="1:13" x14ac:dyDescent="0.25">
      <c r="B77" s="42" t="s">
        <v>156</v>
      </c>
      <c r="C77" s="35">
        <v>0</v>
      </c>
      <c r="D77" s="35">
        <v>0</v>
      </c>
      <c r="E77" s="35">
        <v>0</v>
      </c>
      <c r="F77" s="35">
        <v>0</v>
      </c>
      <c r="G77" s="35">
        <v>0</v>
      </c>
      <c r="H77" s="35">
        <v>0</v>
      </c>
      <c r="I77" s="35">
        <v>0</v>
      </c>
      <c r="J77" s="68">
        <v>12949706905</v>
      </c>
      <c r="K77" s="68">
        <v>5073047157.5600014</v>
      </c>
      <c r="L77" s="68">
        <v>814538863.42999995</v>
      </c>
      <c r="M77" s="89">
        <v>0</v>
      </c>
    </row>
    <row r="78" spans="1:13" x14ac:dyDescent="0.25">
      <c r="B78" s="39" t="s">
        <v>82</v>
      </c>
      <c r="C78" s="71">
        <v>108316453791.95001</v>
      </c>
      <c r="D78" s="71">
        <v>280725642021.09998</v>
      </c>
      <c r="E78" s="71">
        <v>99189183930.370117</v>
      </c>
      <c r="F78" s="71">
        <v>86567077860.759995</v>
      </c>
      <c r="G78" s="73">
        <v>125406678351.72</v>
      </c>
      <c r="H78" s="71">
        <v>141675254394.41</v>
      </c>
      <c r="I78" s="71">
        <v>160740469604.10999</v>
      </c>
      <c r="J78" s="81">
        <v>109338488775.51001</v>
      </c>
      <c r="K78" s="81">
        <v>76915743148.72998</v>
      </c>
      <c r="L78" s="81">
        <v>104213547246.17998</v>
      </c>
      <c r="M78" s="81">
        <v>98297778240.039993</v>
      </c>
    </row>
    <row r="79" spans="1:13" x14ac:dyDescent="0.25">
      <c r="A79" s="1"/>
      <c r="B79" s="36"/>
      <c r="C79" s="37"/>
      <c r="D79" s="37"/>
      <c r="E79" s="37"/>
      <c r="F79" s="37"/>
      <c r="G79" s="89"/>
      <c r="H79" s="37"/>
      <c r="I79" s="37"/>
      <c r="J79" s="65"/>
      <c r="K79" s="65"/>
      <c r="L79" s="65"/>
      <c r="M79" s="65"/>
    </row>
    <row r="80" spans="1:13" x14ac:dyDescent="0.25">
      <c r="B80" s="39" t="s">
        <v>157</v>
      </c>
      <c r="C80" s="71">
        <v>600227568835.56006</v>
      </c>
      <c r="D80" s="71">
        <v>798490832760.07788</v>
      </c>
      <c r="E80" s="71">
        <v>661184930994.7312</v>
      </c>
      <c r="F80" s="71">
        <v>710515715240.15015</v>
      </c>
      <c r="G80" s="71">
        <v>810742240393.87988</v>
      </c>
      <c r="H80" s="71">
        <v>885942363163.54016</v>
      </c>
      <c r="I80" s="71">
        <v>1133802586583.98</v>
      </c>
      <c r="J80" s="81">
        <v>1094745988915.8099</v>
      </c>
      <c r="K80" s="81">
        <v>1250652452837.5996</v>
      </c>
      <c r="L80" s="81">
        <v>1383450751364.9309</v>
      </c>
      <c r="M80" s="81">
        <v>1544787972921.4204</v>
      </c>
    </row>
    <row r="81" spans="1:12" x14ac:dyDescent="0.25">
      <c r="A81" s="1"/>
      <c r="B81" s="49"/>
      <c r="C81" s="46"/>
      <c r="D81" s="46"/>
    </row>
    <row r="82" spans="1:12" x14ac:dyDescent="0.25">
      <c r="A82" s="1"/>
      <c r="B82" s="50" t="s">
        <v>158</v>
      </c>
      <c r="C82" s="45"/>
      <c r="D82" s="45"/>
      <c r="L82" s="94"/>
    </row>
    <row r="83" spans="1:12" ht="17.25" customHeight="1" x14ac:dyDescent="0.25">
      <c r="A83" s="1"/>
      <c r="B83" s="103" t="s">
        <v>159</v>
      </c>
      <c r="C83" s="104"/>
      <c r="D83" s="104"/>
      <c r="E83" s="104"/>
    </row>
    <row r="101" spans="9:9" x14ac:dyDescent="0.25">
      <c r="I101" s="54"/>
    </row>
  </sheetData>
  <mergeCells count="6">
    <mergeCell ref="B2:L2"/>
    <mergeCell ref="B83:E83"/>
    <mergeCell ref="B6:L6"/>
    <mergeCell ref="B5:L5"/>
    <mergeCell ref="B4:L4"/>
    <mergeCell ref="B3:L3"/>
  </mergeCells>
  <printOptions horizontalCentered="1" verticalCentered="1"/>
  <pageMargins left="0" right="0" top="0" bottom="0" header="0" footer="0"/>
  <pageSetup paperSize="5" scale="4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511edb72c5706929b676b46c6dcc249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7f46199a52c0f81b2861ac73db068e75"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72CA43F-0A1E-4440-8FA1-0B85E11A4F36}">
  <ds:schemaRefs>
    <ds:schemaRef ds:uri="http://schemas.microsoft.com/sharepoint/v3/contenttype/forms"/>
  </ds:schemaRefs>
</ds:datastoreItem>
</file>

<file path=customXml/itemProps2.xml><?xml version="1.0" encoding="utf-8"?>
<ds:datastoreItem xmlns:ds="http://schemas.openxmlformats.org/officeDocument/2006/customXml" ds:itemID="{7AE2104E-1B89-435D-9DFE-6CE130845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D6AB2F-9087-4759-AF58-D41E2C06FAA2}">
  <ds:schemaRefs>
    <ds:schemaRef ds:uri="http://purl.org/dc/elements/1.1/"/>
    <ds:schemaRef ds:uri="f7c7372e-77c9-4c4a-9e9a-3e04be05905d"/>
    <ds:schemaRef ds:uri="09100588-ee89-45b2-81d6-a67d223ce91b"/>
    <ds:schemaRef ds:uri="http://schemas.microsoft.com/office/2006/documentManagement/types"/>
    <ds:schemaRef ds:uri="http://purl.org/dc/dcmitype/"/>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1990-2002</vt:lpstr>
      <vt:lpstr>2003-2013</vt:lpstr>
      <vt:lpstr>2014-2024</vt:lpstr>
      <vt:lpstr>'2003-2013'!Print_Area</vt:lpstr>
      <vt:lpstr>'2014-2024'!Print_Area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Ariel Perez Lara</dc:creator>
  <cp:keywords/>
  <dc:description/>
  <cp:lastModifiedBy>Yan Li Suarez</cp:lastModifiedBy>
  <cp:revision/>
  <dcterms:created xsi:type="dcterms:W3CDTF">2013-07-18T16:38:57Z</dcterms:created>
  <dcterms:modified xsi:type="dcterms:W3CDTF">2025-04-02T19:47:37Z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5510b9d-1611-4022-8488-41b0fd106d01_Enabled">
    <vt:lpwstr>true</vt:lpwstr>
  </property>
  <property fmtid="{D5CDD505-2E9C-101B-9397-08002B2CF9AE}" pid="3" name="MSIP_Label_b5510b9d-1611-4022-8488-41b0fd106d01_SetDate">
    <vt:lpwstr>2022-04-04T14:24:38Z</vt:lpwstr>
  </property>
  <property fmtid="{D5CDD505-2E9C-101B-9397-08002B2CF9AE}" pid="4" name="MSIP_Label_b5510b9d-1611-4022-8488-41b0fd106d01_Method">
    <vt:lpwstr>Standard</vt:lpwstr>
  </property>
  <property fmtid="{D5CDD505-2E9C-101B-9397-08002B2CF9AE}" pid="5" name="MSIP_Label_b5510b9d-1611-4022-8488-41b0fd106d01_Name">
    <vt:lpwstr>defa4170-0d19-0005-0004-bc88714345d2</vt:lpwstr>
  </property>
  <property fmtid="{D5CDD505-2E9C-101B-9397-08002B2CF9AE}" pid="6" name="MSIP_Label_b5510b9d-1611-4022-8488-41b0fd106d01_SiteId">
    <vt:lpwstr>84c19291-14ab-4867-8582-dbea5badaa1d</vt:lpwstr>
  </property>
  <property fmtid="{D5CDD505-2E9C-101B-9397-08002B2CF9AE}" pid="7" name="MSIP_Label_b5510b9d-1611-4022-8488-41b0fd106d01_ActionId">
    <vt:lpwstr>430daeaa-0520-4a73-80b6-d04b4364d7f1</vt:lpwstr>
  </property>
  <property fmtid="{D5CDD505-2E9C-101B-9397-08002B2CF9AE}" pid="8" name="MSIP_Label_b5510b9d-1611-4022-8488-41b0fd106d01_ContentBits">
    <vt:lpwstr>0</vt:lpwstr>
  </property>
  <property fmtid="{D5CDD505-2E9C-101B-9397-08002B2CF9AE}" pid="9" name="ContentTypeId">
    <vt:lpwstr>0x01010050FE607C767B914093B307CF718B3ABD</vt:lpwstr>
  </property>
</Properties>
</file>