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marinas\Desktop\María Dolores\Serie histórica 1930-1989\Final Validado\Gastos\"/>
    </mc:Choice>
  </mc:AlternateContent>
  <bookViews>
    <workbookView xWindow="0" yWindow="0" windowWidth="28800" windowHeight="12045" tabRatio="821" activeTab="8"/>
  </bookViews>
  <sheets>
    <sheet name="1930" sheetId="1" r:id="rId1"/>
    <sheet name="1931" sheetId="2" r:id="rId2"/>
    <sheet name="1932" sheetId="3" r:id="rId3"/>
    <sheet name="1933" sheetId="4" r:id="rId4"/>
    <sheet name="1934-1966" sheetId="5" r:id="rId5"/>
    <sheet name="1967" sheetId="38" r:id="rId6"/>
    <sheet name="1968-2002" sheetId="39" r:id="rId7"/>
    <sheet name="2003-2013" sheetId="41" r:id="rId8"/>
    <sheet name="2014-2019" sheetId="40"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5" l="1"/>
  <c r="I15" i="41" l="1"/>
  <c r="J15" i="41"/>
  <c r="K15" i="41"/>
  <c r="L15" i="41"/>
  <c r="L23" i="41" s="1"/>
  <c r="M15" i="41"/>
  <c r="H15" i="41"/>
  <c r="I22" i="41"/>
  <c r="J22" i="41"/>
  <c r="K22" i="41"/>
  <c r="K23" i="41" s="1"/>
  <c r="L22" i="41"/>
  <c r="M22" i="41"/>
  <c r="H22" i="41"/>
  <c r="M23" i="41" l="1"/>
  <c r="I23" i="41"/>
  <c r="H23" i="41"/>
  <c r="J23" i="41"/>
  <c r="G22" i="41"/>
  <c r="F22" i="41"/>
  <c r="E22" i="41"/>
  <c r="D22" i="41"/>
  <c r="C22" i="41"/>
  <c r="G15" i="41"/>
  <c r="F15" i="41"/>
  <c r="E15" i="41"/>
  <c r="D15" i="41"/>
  <c r="C15" i="41"/>
  <c r="D15" i="40"/>
  <c r="E15" i="40"/>
  <c r="F15" i="40"/>
  <c r="G15" i="40"/>
  <c r="H15" i="40"/>
  <c r="C15" i="40"/>
  <c r="E23" i="41" l="1"/>
  <c r="D23" i="41"/>
  <c r="F23" i="41"/>
  <c r="G23" i="41"/>
  <c r="C23" i="41"/>
  <c r="H21" i="40" l="1"/>
  <c r="AI13" i="5" l="1"/>
  <c r="AI15" i="5" s="1"/>
  <c r="H22" i="40"/>
  <c r="D21" i="40"/>
  <c r="D22" i="40" s="1"/>
  <c r="C21" i="40"/>
  <c r="E21" i="40"/>
  <c r="G21" i="40"/>
  <c r="G22" i="40" s="1"/>
  <c r="F21" i="40"/>
  <c r="F22" i="40"/>
  <c r="E22" i="40"/>
  <c r="C22" i="40"/>
  <c r="C13" i="39"/>
  <c r="AH13" i="5"/>
  <c r="AH15" i="5" s="1"/>
  <c r="AG13" i="5"/>
  <c r="AG15" i="5" s="1"/>
  <c r="AF13" i="5"/>
  <c r="AF15" i="5" s="1"/>
  <c r="AE13" i="5"/>
  <c r="AE15" i="5"/>
  <c r="AD13" i="5"/>
  <c r="AD15" i="5" s="1"/>
  <c r="AC13" i="5"/>
  <c r="AC15" i="5"/>
  <c r="AB13" i="5"/>
  <c r="AB15" i="5" s="1"/>
  <c r="AA13" i="5"/>
  <c r="AA15" i="5"/>
  <c r="Z13" i="5"/>
  <c r="Z15" i="5" s="1"/>
  <c r="Y13" i="5"/>
  <c r="Y15" i="5"/>
  <c r="X13" i="5"/>
  <c r="X15" i="5" s="1"/>
  <c r="W15" i="5"/>
  <c r="C13" i="1"/>
  <c r="C12" i="38"/>
  <c r="AK13" i="39"/>
  <c r="AJ13" i="39"/>
  <c r="AI13" i="39"/>
  <c r="AH13" i="39"/>
  <c r="AG13" i="39"/>
  <c r="AF13" i="39"/>
  <c r="AE13" i="39"/>
  <c r="AD13" i="39"/>
  <c r="AC13" i="39"/>
  <c r="AB13" i="39"/>
  <c r="AA13" i="39"/>
  <c r="Z13" i="39"/>
  <c r="Y13" i="39"/>
  <c r="X13" i="39"/>
  <c r="W13" i="39"/>
  <c r="V13" i="39"/>
  <c r="U13" i="39"/>
  <c r="T13" i="39"/>
  <c r="S13" i="39"/>
  <c r="R13" i="39"/>
  <c r="Q13" i="39"/>
  <c r="P13" i="39"/>
  <c r="O13" i="39"/>
  <c r="N13" i="39"/>
  <c r="M13" i="39"/>
  <c r="L13" i="39"/>
  <c r="K13" i="39"/>
  <c r="J13" i="39"/>
  <c r="I13" i="39"/>
  <c r="H13" i="39"/>
  <c r="G13" i="39"/>
  <c r="F13" i="39"/>
  <c r="E13" i="39"/>
  <c r="D13" i="39"/>
  <c r="P13" i="5"/>
  <c r="P15" i="5" s="1"/>
  <c r="U13" i="5"/>
  <c r="U15" i="5" s="1"/>
  <c r="V13" i="5"/>
  <c r="V15" i="5" s="1"/>
  <c r="J13" i="5"/>
  <c r="J15" i="5"/>
  <c r="E13" i="5"/>
  <c r="E15" i="5" s="1"/>
  <c r="F13" i="5"/>
  <c r="F15" i="5"/>
  <c r="G13" i="5"/>
  <c r="G15" i="5" s="1"/>
  <c r="H13" i="5"/>
  <c r="H15" i="5"/>
  <c r="I15" i="5"/>
  <c r="K13" i="5"/>
  <c r="K15" i="5" s="1"/>
  <c r="L13" i="5"/>
  <c r="L15" i="5" s="1"/>
  <c r="M13" i="5"/>
  <c r="M15" i="5" s="1"/>
  <c r="N13" i="5"/>
  <c r="N15" i="5" s="1"/>
  <c r="O13" i="5"/>
  <c r="O15" i="5" s="1"/>
  <c r="Q13" i="5"/>
  <c r="Q15" i="5"/>
  <c r="R13" i="5"/>
  <c r="R15" i="5"/>
  <c r="S13" i="5"/>
  <c r="S15" i="5"/>
  <c r="T13" i="5"/>
  <c r="T15" i="5"/>
  <c r="D13" i="5"/>
  <c r="D15" i="5" s="1"/>
  <c r="C13" i="5"/>
  <c r="C15" i="5" s="1"/>
  <c r="C13" i="4"/>
  <c r="C13" i="3"/>
  <c r="C15" i="3"/>
  <c r="C13" i="2"/>
</calcChain>
</file>

<file path=xl/sharedStrings.xml><?xml version="1.0" encoding="utf-8"?>
<sst xmlns="http://schemas.openxmlformats.org/spreadsheetml/2006/main" count="145" uniqueCount="49">
  <si>
    <t>MINISTERIO DE HACIENDA</t>
  </si>
  <si>
    <t>DIRECCIÓN GENERAL DE PRESUPUESTO</t>
  </si>
  <si>
    <t>PRESUPUESTO INICIAL DEL GOBIERNO CENTRAL</t>
  </si>
  <si>
    <t>CLASIFICACIÓN FUENTE DEL GASTO</t>
  </si>
  <si>
    <t>PERÍODO 1930</t>
  </si>
  <si>
    <t>Valores en Millones RD$</t>
  </si>
  <si>
    <t>Detalle</t>
  </si>
  <si>
    <t>1- Fondo General</t>
  </si>
  <si>
    <t>2- Fondos Especiales Nacionales y Locales</t>
  </si>
  <si>
    <t>3- Otros Fondos Especiales</t>
  </si>
  <si>
    <t>-</t>
  </si>
  <si>
    <t xml:space="preserve">TOTAL FINANCIAMIENTO </t>
  </si>
  <si>
    <t>NO DISPONIBLE</t>
  </si>
  <si>
    <t>PERÍODO 1931</t>
  </si>
  <si>
    <t>Fuente: Ley de Gasto Públicos 1931</t>
  </si>
  <si>
    <t>PERÍODO 1932</t>
  </si>
  <si>
    <t>Superávit Fondo General</t>
  </si>
  <si>
    <t>Total Estimado</t>
  </si>
  <si>
    <t>PERÍODO 1933</t>
  </si>
  <si>
    <t>PERÍODO 1967</t>
  </si>
  <si>
    <t>Valores en RD$</t>
  </si>
  <si>
    <t>1- Recursos Nacionales</t>
  </si>
  <si>
    <t xml:space="preserve">2- Fondo Especial </t>
  </si>
  <si>
    <t>3- Fondo Externo</t>
  </si>
  <si>
    <t>Fuente: Ley de Gasto Públicos del periodo correspondiente.</t>
  </si>
  <si>
    <t>Fuente: Ley de Gasto Públicos 1967.</t>
  </si>
  <si>
    <t>PERÍODO 1934-1966</t>
  </si>
  <si>
    <t>Fuente: Ley de Gasto Públicos 1933.</t>
  </si>
  <si>
    <t>Fuente: Ley de Gasto Públicos 1932.</t>
  </si>
  <si>
    <t>Fuente: Ley de Gasto Públicos 1930.</t>
  </si>
  <si>
    <t>Nota:</t>
  </si>
  <si>
    <r>
      <rPr>
        <b/>
        <sz val="10"/>
        <color theme="1"/>
        <rFont val="Calibri"/>
        <family val="2"/>
        <scheme val="minor"/>
      </rPr>
      <t xml:space="preserve">1. </t>
    </r>
    <r>
      <rPr>
        <sz val="10"/>
        <color theme="1"/>
        <rFont val="Calibri"/>
        <family val="2"/>
        <scheme val="minor"/>
      </rPr>
      <t>El Proyecto de Presupuesto de Ingresos y Ley de Gastos Públicos para el año 1991,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t>
    </r>
  </si>
  <si>
    <r>
      <rPr>
        <b/>
        <sz val="10"/>
        <color theme="1"/>
        <rFont val="Calibri"/>
        <family val="2"/>
        <scheme val="minor"/>
      </rPr>
      <t xml:space="preserve">2. </t>
    </r>
    <r>
      <rPr>
        <sz val="10"/>
        <color theme="1"/>
        <rFont val="Calibri"/>
        <family val="2"/>
        <scheme val="minor"/>
      </rPr>
      <t>El Proyecto de Presupuesto de Ingresos y Ley de Gastos Públicos para el año 1997, fue sometido por el Poder Ejecutivo al Congreso Nacional y el mismo no aprobó dicha pieza. En tal sentido la Constitución de la República tiene contemplado en el Capítulo II De las Finanzas Pública, Sección I Del Presupuesto General del Estado, en su Artículo 239.- Vigencia Ley de Presupuesto. El cual expresa lo siguiente: “Cuando el Congreso no haya aprobado el proyecto de Ley de Presupuesto General del Estado a más tardar al 31 de diciembre, regirá la Ley de Presupuesto General del Estado del año anterior, con los ajustes previstos en la Ley Orgánica de Presupuesto, hasta tanto se produzca su aprobación”.</t>
    </r>
  </si>
  <si>
    <t>PERÍODO 2014-2019</t>
  </si>
  <si>
    <t>10 - FONDO GENERAL</t>
  </si>
  <si>
    <t>20 - FONDOS CON DESTINO ESPECÍFICO</t>
  </si>
  <si>
    <t>50 - CRÉDITO INTERNO</t>
  </si>
  <si>
    <t>60 - CREDITO EXTERNO</t>
  </si>
  <si>
    <t>APLICACIONES FINANCIERAS</t>
  </si>
  <si>
    <t>TOTAL DE APLICACIONES FINANCIERAS</t>
  </si>
  <si>
    <t>TOTAL DE FINANCIAMIENTO Y APLICACIONES FINANCIERAS</t>
  </si>
  <si>
    <t>TOTAL DE GASTOS</t>
  </si>
  <si>
    <t>70 - DONACION EXTERNA</t>
  </si>
  <si>
    <t>PERÍODO 2003-2013</t>
  </si>
  <si>
    <t>PERÍODO 1968-2002</t>
  </si>
  <si>
    <t>TOTAL</t>
  </si>
  <si>
    <t xml:space="preserve">TOTAL </t>
  </si>
  <si>
    <t>30- FONDOS PROPIOS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</si>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</sst>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_);_(* \(#,##0.0\);_(* &quot;-&quot;??_);_(@_)"/>
    <numFmt numFmtId="165" formatCode="#,##0.0"/>
    <numFmt numFmtId="166" formatCode="_-* #,##0.00\ _€_-;\-* #,##0.00\ _€_-;_-* &quot;-&quot;??\ _€_-;_-@_-"/>
    <numFmt numFmtId="167" formatCode="_(* #,##0.0_);_(* \(#,##0.0\);_(*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rgb="FF000000"/>
      <name val="Calibri"/>
      <family val="2"/>
      <scheme val="minor"/>
    </font>
    <font>
      <sz val="14"/>
      <color rgb="FF000000"/>
      <name val="Calibri"/>
      <family val="2"/>
      <scheme val="minor"/>
    </font>
    <font>
      <sz val="11"/>
      <color rgb="FF000000"/>
      <name val="Calibri"/>
      <family val="2"/>
      <scheme val="minor"/>
    </font>
    <font>
      <sz val="8"/>
      <color theme="1"/>
      <name val="Calibri"/>
      <family val="2"/>
      <scheme val="minor"/>
    </font>
    <font>
      <sz val="72"/>
      <color theme="1"/>
      <name val="Calibri"/>
      <family val="2"/>
      <scheme val="minor"/>
    </font>
    <font>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rgb="FF008DD0"/>
        <bgColor indexed="64"/>
      </patternFill>
    </fill>
    <fill>
      <patternFill patternType="solid">
        <fgColor rgb="FFF30321"/>
        <bgColor indexed="64"/>
      </patternFill>
    </fill>
  </fills>
  <borders count="3">
    <border>
      <left/>
      <right/>
      <top/>
      <bottom/>
      <diagonal/>
    </border>
    <border>
      <left style="thin">
        <color theme="0"/>
      </left>
      <right/>
      <top/>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166" fontId="1" fillId="0" borderId="0" applyFont="0" applyFill="0" applyBorder="0" applyAlignment="0" applyProtection="0"/>
  </cellStyleXfs>
  <cellXfs count="51">
    <xf numFmtId="0" fontId="0" fillId="0" borderId="0" xfId="0"/>
    <xf numFmtId="0" fontId="4" fillId="0" borderId="0" xfId="0" applyNumberFormat="1" applyFont="1" applyFill="1" applyBorder="1" applyAlignment="1">
      <alignment vertical="center" wrapText="1"/>
    </xf>
    <xf numFmtId="0" fontId="5" fillId="0" borderId="0" xfId="0" applyNumberFormat="1" applyFont="1" applyFill="1" applyBorder="1" applyAlignment="1">
      <alignment vertical="top" wrapText="1"/>
    </xf>
    <xf numFmtId="49" fontId="6" fillId="0" borderId="0" xfId="0" applyNumberFormat="1" applyFont="1" applyFill="1" applyBorder="1" applyAlignment="1">
      <alignment wrapText="1"/>
    </xf>
    <xf numFmtId="0" fontId="6" fillId="0" borderId="0" xfId="0" applyNumberFormat="1" applyFont="1" applyFill="1" applyBorder="1" applyAlignment="1">
      <alignment vertical="top" wrapText="1"/>
    </xf>
    <xf numFmtId="0" fontId="0" fillId="0" borderId="0" xfId="0" applyAlignment="1"/>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0" xfId="0" applyFont="1"/>
    <xf numFmtId="43" fontId="3" fillId="0" borderId="0" xfId="0" applyNumberFormat="1" applyFont="1" applyAlignment="1">
      <alignment horizontal="center" vertical="center"/>
    </xf>
    <xf numFmtId="43" fontId="3" fillId="0" borderId="2" xfId="1" applyFont="1" applyBorder="1"/>
    <xf numFmtId="0" fontId="7" fillId="0" borderId="0" xfId="0" applyFont="1" applyAlignment="1">
      <alignment horizontal="left"/>
    </xf>
    <xf numFmtId="0" fontId="8" fillId="0" borderId="0" xfId="0" applyFont="1"/>
    <xf numFmtId="164" fontId="0" fillId="0" borderId="0" xfId="0" applyNumberFormat="1"/>
    <xf numFmtId="164" fontId="3" fillId="0" borderId="0" xfId="0" applyNumberFormat="1" applyFont="1" applyAlignment="1">
      <alignment horizontal="center" vertical="center"/>
    </xf>
    <xf numFmtId="43" fontId="3" fillId="0" borderId="0" xfId="1" applyFont="1" applyBorder="1"/>
    <xf numFmtId="164" fontId="1" fillId="0" borderId="0" xfId="1" applyNumberFormat="1" applyFont="1"/>
    <xf numFmtId="164" fontId="0" fillId="0" borderId="0" xfId="1" applyNumberFormat="1" applyFont="1"/>
    <xf numFmtId="164" fontId="0" fillId="0" borderId="0" xfId="0" applyNumberFormat="1" applyFont="1"/>
    <xf numFmtId="164" fontId="3" fillId="0" borderId="2" xfId="1" applyNumberFormat="1" applyFont="1" applyBorder="1"/>
    <xf numFmtId="164" fontId="3" fillId="0" borderId="0" xfId="1" applyNumberFormat="1" applyFont="1" applyBorder="1"/>
    <xf numFmtId="164" fontId="1" fillId="0" borderId="0" xfId="1" applyNumberFormat="1" applyFont="1" applyBorder="1"/>
    <xf numFmtId="164" fontId="0" fillId="0" borderId="0" xfId="1" applyNumberFormat="1" applyFont="1" applyAlignment="1">
      <alignment horizontal="center"/>
    </xf>
    <xf numFmtId="0" fontId="0" fillId="0" borderId="0" xfId="0" applyAlignment="1">
      <alignment wrapText="1"/>
    </xf>
    <xf numFmtId="165" fontId="0" fillId="0" borderId="0" xfId="0" applyNumberFormat="1"/>
    <xf numFmtId="165" fontId="0" fillId="0" borderId="0" xfId="1" applyNumberFormat="1" applyFont="1"/>
    <xf numFmtId="165" fontId="3" fillId="0" borderId="2" xfId="1" applyNumberFormat="1" applyFont="1" applyBorder="1"/>
    <xf numFmtId="0" fontId="3" fillId="0" borderId="0" xfId="0" applyFont="1"/>
    <xf numFmtId="43" fontId="3" fillId="0" borderId="0" xfId="1" applyFont="1" applyFill="1" applyBorder="1"/>
    <xf numFmtId="0" fontId="9" fillId="0" borderId="0" xfId="0" applyFont="1" applyAlignment="1">
      <alignment horizontal="left" vertical="top" wrapText="1"/>
    </xf>
    <xf numFmtId="165" fontId="3" fillId="0" borderId="0" xfId="1" applyNumberFormat="1" applyFont="1" applyBorder="1"/>
    <xf numFmtId="0" fontId="0" fillId="0" borderId="0" xfId="0" applyFont="1" applyBorder="1" applyAlignment="1">
      <alignment horizontal="left"/>
    </xf>
    <xf numFmtId="165" fontId="1" fillId="0" borderId="0" xfId="1" applyNumberFormat="1" applyFont="1" applyBorder="1"/>
    <xf numFmtId="43" fontId="10" fillId="0" borderId="0" xfId="1" applyFont="1" applyBorder="1"/>
    <xf numFmtId="43" fontId="0" fillId="0" borderId="0" xfId="0" applyNumberFormat="1"/>
    <xf numFmtId="167" fontId="3" fillId="0" borderId="0" xfId="0" applyNumberFormat="1" applyFont="1"/>
    <xf numFmtId="167" fontId="0" fillId="0" borderId="0" xfId="0" applyNumberFormat="1"/>
    <xf numFmtId="0" fontId="9" fillId="0" borderId="0" xfId="0" applyFont="1" applyAlignment="1">
      <alignment horizontal="left" vertical="top" wrapText="1"/>
    </xf>
    <xf numFmtId="165" fontId="0" fillId="0" borderId="0" xfId="1" applyNumberFormat="1" applyFont="1" applyFill="1"/>
    <xf numFmtId="43" fontId="0" fillId="0" borderId="0" xfId="1" applyFont="1"/>
    <xf numFmtId="164" fontId="0" fillId="0" borderId="0" xfId="0" applyNumberFormat="1" applyFont="1" applyAlignment="1">
      <alignment horizontal="center" vertical="center"/>
    </xf>
    <xf numFmtId="0" fontId="0" fillId="0" borderId="0" xfId="0" applyAlignment="1">
      <alignment horizontal="center"/>
    </xf>
    <xf numFmtId="0" fontId="4" fillId="0" borderId="1"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top" wrapText="1"/>
    </xf>
    <xf numFmtId="0" fontId="5" fillId="0" borderId="0" xfId="0" applyNumberFormat="1" applyFont="1" applyFill="1" applyBorder="1" applyAlignment="1">
      <alignment horizontal="center" vertical="top" wrapText="1"/>
    </xf>
    <xf numFmtId="49" fontId="6" fillId="0" borderId="1" xfId="0" applyNumberFormat="1" applyFont="1" applyFill="1" applyBorder="1" applyAlignment="1">
      <alignment horizontal="center" wrapText="1"/>
    </xf>
    <xf numFmtId="49" fontId="6" fillId="0" borderId="0" xfId="0" applyNumberFormat="1" applyFont="1" applyFill="1" applyBorder="1" applyAlignment="1">
      <alignment horizontal="center" wrapText="1"/>
    </xf>
    <xf numFmtId="0" fontId="6" fillId="0" borderId="1" xfId="0" applyNumberFormat="1" applyFont="1" applyFill="1" applyBorder="1" applyAlignment="1">
      <alignment horizontal="center" vertical="top" wrapText="1"/>
    </xf>
    <xf numFmtId="0" fontId="6" fillId="0" borderId="0" xfId="0" applyNumberFormat="1" applyFont="1" applyFill="1" applyBorder="1" applyAlignment="1">
      <alignment horizontal="center" vertical="top" wrapText="1"/>
    </xf>
    <xf numFmtId="0" fontId="9" fillId="0" borderId="0" xfId="0" applyFont="1" applyAlignment="1">
      <alignment horizontal="left" vertical="top" wrapText="1"/>
    </xf>
  </cellXfs>
  <cellStyles count="3">
    <cellStyle name="Millares" xfId="1" builtinId="3"/>
    <cellStyle name="Millares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17751</xdr:colOff>
      <xdr:row>0</xdr:row>
      <xdr:rowOff>0</xdr:rowOff>
    </xdr:from>
    <xdr:to>
      <xdr:col>0</xdr:col>
      <xdr:colOff>372774</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17751" y="0"/>
          <a:ext cx="355023" cy="1623060"/>
        </a:xfrm>
        <a:prstGeom prst="rect">
          <a:avLst/>
        </a:prstGeom>
      </xdr:spPr>
    </xdr:pic>
    <xdr:clientData/>
  </xdr:twoCellAnchor>
  <xdr:oneCellAnchor>
    <xdr:from>
      <xdr:col>2</xdr:col>
      <xdr:colOff>782955</xdr:colOff>
      <xdr:row>0</xdr:row>
      <xdr:rowOff>0</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83430" y="0"/>
          <a:ext cx="1142999" cy="585662"/>
        </a:xfrm>
        <a:prstGeom prst="rect">
          <a:avLst/>
        </a:prstGeom>
      </xdr:spPr>
    </xdr:pic>
    <xdr:clientData/>
  </xdr:oneCellAnchor>
  <xdr:oneCellAnchor>
    <xdr:from>
      <xdr:col>1</xdr:col>
      <xdr:colOff>152363</xdr:colOff>
      <xdr:row>1</xdr:row>
      <xdr:rowOff>157006</xdr:rowOff>
    </xdr:from>
    <xdr:ext cx="676312" cy="671671"/>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3838" y="347506"/>
          <a:ext cx="676312" cy="6716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17751</xdr:colOff>
      <xdr:row>0</xdr:row>
      <xdr:rowOff>0</xdr:rowOff>
    </xdr:from>
    <xdr:to>
      <xdr:col>0</xdr:col>
      <xdr:colOff>372774</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0" y="0"/>
          <a:ext cx="0" cy="32232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17751</xdr:colOff>
      <xdr:row>0</xdr:row>
      <xdr:rowOff>0</xdr:rowOff>
    </xdr:from>
    <xdr:to>
      <xdr:col>0</xdr:col>
      <xdr:colOff>372774</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17751" y="0"/>
          <a:ext cx="355023" cy="1623060"/>
        </a:xfrm>
        <a:prstGeom prst="rect">
          <a:avLst/>
        </a:prstGeom>
      </xdr:spPr>
    </xdr:pic>
    <xdr:clientData/>
  </xdr:twoCellAnchor>
  <xdr:oneCellAnchor>
    <xdr:from>
      <xdr:col>2</xdr:col>
      <xdr:colOff>1011555</xdr:colOff>
      <xdr:row>0</xdr:row>
      <xdr:rowOff>0</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02455" y="0"/>
          <a:ext cx="1142999" cy="585662"/>
        </a:xfrm>
        <a:prstGeom prst="rect">
          <a:avLst/>
        </a:prstGeom>
      </xdr:spPr>
    </xdr:pic>
    <xdr:clientData/>
  </xdr:oneCellAnchor>
  <xdr:oneCellAnchor>
    <xdr:from>
      <xdr:col>1</xdr:col>
      <xdr:colOff>38063</xdr:colOff>
      <xdr:row>1</xdr:row>
      <xdr:rowOff>4606</xdr:rowOff>
    </xdr:from>
    <xdr:ext cx="781809" cy="776444"/>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9538" y="195106"/>
          <a:ext cx="781809" cy="77644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17751</xdr:colOff>
      <xdr:row>0</xdr:row>
      <xdr:rowOff>0</xdr:rowOff>
    </xdr:from>
    <xdr:to>
      <xdr:col>0</xdr:col>
      <xdr:colOff>372774</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17751" y="0"/>
          <a:ext cx="355023" cy="1623060"/>
        </a:xfrm>
        <a:prstGeom prst="rect">
          <a:avLst/>
        </a:prstGeom>
      </xdr:spPr>
    </xdr:pic>
    <xdr:clientData/>
  </xdr:twoCellAnchor>
  <xdr:oneCellAnchor>
    <xdr:from>
      <xdr:col>2</xdr:col>
      <xdr:colOff>1106805</xdr:colOff>
      <xdr:row>0</xdr:row>
      <xdr:rowOff>0</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5805" y="0"/>
          <a:ext cx="1142999" cy="585662"/>
        </a:xfrm>
        <a:prstGeom prst="rect">
          <a:avLst/>
        </a:prstGeom>
      </xdr:spPr>
    </xdr:pic>
    <xdr:clientData/>
  </xdr:oneCellAnchor>
  <xdr:oneCellAnchor>
    <xdr:from>
      <xdr:col>1</xdr:col>
      <xdr:colOff>38063</xdr:colOff>
      <xdr:row>1</xdr:row>
      <xdr:rowOff>33181</xdr:rowOff>
    </xdr:from>
    <xdr:ext cx="705082" cy="700244"/>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9538" y="223681"/>
          <a:ext cx="705082" cy="70024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17751</xdr:colOff>
      <xdr:row>0</xdr:row>
      <xdr:rowOff>0</xdr:rowOff>
    </xdr:from>
    <xdr:to>
      <xdr:col>0</xdr:col>
      <xdr:colOff>372774</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17751" y="0"/>
          <a:ext cx="355023" cy="1623060"/>
        </a:xfrm>
        <a:prstGeom prst="rect">
          <a:avLst/>
        </a:prstGeom>
      </xdr:spPr>
    </xdr:pic>
    <xdr:clientData/>
  </xdr:twoCellAnchor>
  <xdr:oneCellAnchor>
    <xdr:from>
      <xdr:col>32</xdr:col>
      <xdr:colOff>821055</xdr:colOff>
      <xdr:row>1</xdr:row>
      <xdr:rowOff>41966</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67905" y="232466"/>
          <a:ext cx="1142999" cy="585662"/>
        </a:xfrm>
        <a:prstGeom prst="rect">
          <a:avLst/>
        </a:prstGeom>
      </xdr:spPr>
    </xdr:pic>
    <xdr:clientData/>
  </xdr:oneCellAnchor>
  <xdr:oneCellAnchor>
    <xdr:from>
      <xdr:col>1</xdr:col>
      <xdr:colOff>1057238</xdr:colOff>
      <xdr:row>0</xdr:row>
      <xdr:rowOff>176056</xdr:rowOff>
    </xdr:from>
    <xdr:ext cx="866812" cy="860864"/>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8713" y="176056"/>
          <a:ext cx="866812" cy="86086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17751</xdr:colOff>
      <xdr:row>0</xdr:row>
      <xdr:rowOff>0</xdr:rowOff>
    </xdr:from>
    <xdr:to>
      <xdr:col>0</xdr:col>
      <xdr:colOff>372774</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17751" y="0"/>
          <a:ext cx="355023" cy="1623060"/>
        </a:xfrm>
        <a:prstGeom prst="rect">
          <a:avLst/>
        </a:prstGeom>
      </xdr:spPr>
    </xdr:pic>
    <xdr:clientData/>
  </xdr:twoCellAnchor>
  <xdr:oneCellAnchor>
    <xdr:from>
      <xdr:col>2</xdr:col>
      <xdr:colOff>1400175</xdr:colOff>
      <xdr:row>1</xdr:row>
      <xdr:rowOff>24821</xdr:rowOff>
    </xdr:from>
    <xdr:ext cx="1142999" cy="58566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86300" y="215321"/>
          <a:ext cx="1142999" cy="585662"/>
        </a:xfrm>
        <a:prstGeom prst="rect">
          <a:avLst/>
        </a:prstGeom>
      </xdr:spPr>
    </xdr:pic>
    <xdr:clientData/>
  </xdr:oneCellAnchor>
  <xdr:oneCellAnchor>
    <xdr:from>
      <xdr:col>1</xdr:col>
      <xdr:colOff>9488</xdr:colOff>
      <xdr:row>1</xdr:row>
      <xdr:rowOff>52232</xdr:rowOff>
    </xdr:from>
    <xdr:ext cx="809662" cy="804106"/>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0488" y="242732"/>
          <a:ext cx="809662" cy="80410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17751</xdr:colOff>
      <xdr:row>0</xdr:row>
      <xdr:rowOff>0</xdr:rowOff>
    </xdr:from>
    <xdr:to>
      <xdr:col>0</xdr:col>
      <xdr:colOff>372774</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17751" y="0"/>
          <a:ext cx="355023" cy="1623060"/>
        </a:xfrm>
        <a:prstGeom prst="rect">
          <a:avLst/>
        </a:prstGeom>
      </xdr:spPr>
    </xdr:pic>
    <xdr:clientData/>
  </xdr:twoCellAnchor>
  <xdr:oneCellAnchor>
    <xdr:from>
      <xdr:col>35</xdr:col>
      <xdr:colOff>536763</xdr:colOff>
      <xdr:row>1</xdr:row>
      <xdr:rowOff>108709</xdr:rowOff>
    </xdr:from>
    <xdr:ext cx="1460881" cy="74854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493388" y="299209"/>
          <a:ext cx="1460881" cy="748542"/>
        </a:xfrm>
        <a:prstGeom prst="rect">
          <a:avLst/>
        </a:prstGeom>
      </xdr:spPr>
    </xdr:pic>
    <xdr:clientData/>
  </xdr:oneCellAnchor>
  <xdr:oneCellAnchor>
    <xdr:from>
      <xdr:col>1</xdr:col>
      <xdr:colOff>1121926</xdr:colOff>
      <xdr:row>0</xdr:row>
      <xdr:rowOff>154103</xdr:rowOff>
    </xdr:from>
    <xdr:ext cx="1063221" cy="1055925"/>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2926" y="154103"/>
          <a:ext cx="1063221" cy="105592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17751</xdr:colOff>
      <xdr:row>0</xdr:row>
      <xdr:rowOff>0</xdr:rowOff>
    </xdr:from>
    <xdr:to>
      <xdr:col>0</xdr:col>
      <xdr:colOff>372774</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17751" y="0"/>
          <a:ext cx="355023" cy="1623060"/>
        </a:xfrm>
        <a:prstGeom prst="rect">
          <a:avLst/>
        </a:prstGeom>
      </xdr:spPr>
    </xdr:pic>
    <xdr:clientData/>
  </xdr:twoCellAnchor>
  <xdr:oneCellAnchor>
    <xdr:from>
      <xdr:col>11</xdr:col>
      <xdr:colOff>1008515</xdr:colOff>
      <xdr:row>1</xdr:row>
      <xdr:rowOff>159134</xdr:rowOff>
    </xdr:from>
    <xdr:ext cx="1460881" cy="74854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95044" y="349634"/>
          <a:ext cx="1460881" cy="748542"/>
        </a:xfrm>
        <a:prstGeom prst="rect">
          <a:avLst/>
        </a:prstGeom>
      </xdr:spPr>
    </xdr:pic>
    <xdr:clientData/>
  </xdr:oneCellAnchor>
  <xdr:oneCellAnchor>
    <xdr:from>
      <xdr:col>1</xdr:col>
      <xdr:colOff>1121926</xdr:colOff>
      <xdr:row>0</xdr:row>
      <xdr:rowOff>154103</xdr:rowOff>
    </xdr:from>
    <xdr:ext cx="1063221" cy="1055925"/>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2926" y="154103"/>
          <a:ext cx="1063221" cy="105592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17751</xdr:colOff>
      <xdr:row>0</xdr:row>
      <xdr:rowOff>0</xdr:rowOff>
    </xdr:from>
    <xdr:to>
      <xdr:col>0</xdr:col>
      <xdr:colOff>372774</xdr:colOff>
      <xdr:row>7</xdr:row>
      <xdr:rowOff>165735</xdr:rowOff>
    </xdr:to>
    <xdr:pic>
      <xdr:nvPicPr>
        <xdr:cNvPr id="2" name="Picture 1"/>
        <xdr:cNvPicPr/>
      </xdr:nvPicPr>
      <xdr:blipFill>
        <a:blip xmlns:r="http://schemas.openxmlformats.org/officeDocument/2006/relationships" r:embed="rId1" cstate="print"/>
        <a:stretch>
          <a:fillRect/>
        </a:stretch>
      </xdr:blipFill>
      <xdr:spPr>
        <a:xfrm>
          <a:off x="17751" y="0"/>
          <a:ext cx="355023" cy="1623060"/>
        </a:xfrm>
        <a:prstGeom prst="rect">
          <a:avLst/>
        </a:prstGeom>
      </xdr:spPr>
    </xdr:pic>
    <xdr:clientData/>
  </xdr:twoCellAnchor>
  <xdr:oneCellAnchor>
    <xdr:from>
      <xdr:col>6</xdr:col>
      <xdr:colOff>549073</xdr:colOff>
      <xdr:row>1</xdr:row>
      <xdr:rowOff>114311</xdr:rowOff>
    </xdr:from>
    <xdr:ext cx="1460881" cy="748542"/>
    <xdr:pic>
      <xdr:nvPicPr>
        <xdr:cNvPr id="3"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898473" y="304811"/>
          <a:ext cx="1460881" cy="748542"/>
        </a:xfrm>
        <a:prstGeom prst="rect">
          <a:avLst/>
        </a:prstGeom>
      </xdr:spPr>
    </xdr:pic>
    <xdr:clientData/>
  </xdr:oneCellAnchor>
  <xdr:oneCellAnchor>
    <xdr:from>
      <xdr:col>1</xdr:col>
      <xdr:colOff>1121926</xdr:colOff>
      <xdr:row>0</xdr:row>
      <xdr:rowOff>154103</xdr:rowOff>
    </xdr:from>
    <xdr:ext cx="1063221" cy="1055925"/>
    <xdr:pic>
      <xdr:nvPicPr>
        <xdr:cNvPr id="4" name="4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02926" y="154103"/>
          <a:ext cx="1063221" cy="105592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C14"/>
  <sheetViews>
    <sheetView showGridLines="0" workbookViewId="0">
      <selection activeCell="B31" sqref="B31"/>
    </sheetView>
  </sheetViews>
  <sheetFormatPr baseColWidth="10" defaultColWidth="9.140625" defaultRowHeight="15" x14ac:dyDescent="0.25"/>
  <cols>
    <col min="1" max="1" width="5.5703125" customWidth="1"/>
    <col min="2" max="2" width="51.42578125" customWidth="1"/>
    <col min="3" max="3" width="27.28515625" customWidth="1"/>
  </cols>
  <sheetData>
    <row r="2" spans="2:3" ht="21" x14ac:dyDescent="0.25">
      <c r="B2" s="42" t="s">
        <v>0</v>
      </c>
      <c r="C2" s="43"/>
    </row>
    <row r="3" spans="2:3" ht="18.75" customHeight="1" x14ac:dyDescent="0.25">
      <c r="B3" s="44" t="s">
        <v>1</v>
      </c>
      <c r="C3" s="45"/>
    </row>
    <row r="4" spans="2:3" ht="15" customHeight="1" x14ac:dyDescent="0.25">
      <c r="B4" s="46" t="s">
        <v>2</v>
      </c>
      <c r="C4" s="47"/>
    </row>
    <row r="5" spans="2:3" x14ac:dyDescent="0.25">
      <c r="B5" s="48" t="s">
        <v>3</v>
      </c>
      <c r="C5" s="49"/>
    </row>
    <row r="6" spans="2:3" x14ac:dyDescent="0.25">
      <c r="B6" s="48" t="s">
        <v>4</v>
      </c>
      <c r="C6" s="49"/>
    </row>
    <row r="7" spans="2:3" x14ac:dyDescent="0.25">
      <c r="B7" s="41" t="s">
        <v>5</v>
      </c>
      <c r="C7" s="41"/>
    </row>
    <row r="9" spans="2:3" x14ac:dyDescent="0.25">
      <c r="B9" s="6" t="s">
        <v>6</v>
      </c>
      <c r="C9" s="7">
        <v>1930</v>
      </c>
    </row>
    <row r="10" spans="2:3" x14ac:dyDescent="0.25">
      <c r="B10" s="8" t="s">
        <v>7</v>
      </c>
      <c r="C10" s="22">
        <v>2882971.91</v>
      </c>
    </row>
    <row r="11" spans="2:3" x14ac:dyDescent="0.25">
      <c r="B11" s="8" t="s">
        <v>8</v>
      </c>
      <c r="C11" s="22">
        <v>2708463.36</v>
      </c>
    </row>
    <row r="12" spans="2:3" x14ac:dyDescent="0.25">
      <c r="B12" s="8" t="s">
        <v>9</v>
      </c>
      <c r="C12" s="9" t="s">
        <v>10</v>
      </c>
    </row>
    <row r="13" spans="2:3" ht="15.75" thickBot="1" x14ac:dyDescent="0.3">
      <c r="B13" s="10" t="s">
        <v>46</v>
      </c>
      <c r="C13" s="19">
        <f>SUM(C10:C12)</f>
        <v>5591435.2699999996</v>
      </c>
    </row>
    <row r="14" spans="2:3" ht="15.75" thickTop="1" x14ac:dyDescent="0.25">
      <c r="B14" s="11" t="s">
        <v>29</v>
      </c>
    </row>
  </sheetData>
  <mergeCells count="6">
    <mergeCell ref="B7:C7"/>
    <mergeCell ref="B2:C2"/>
    <mergeCell ref="B3:C3"/>
    <mergeCell ref="B4:C4"/>
    <mergeCell ref="B5:C5"/>
    <mergeCell ref="B6:C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G14"/>
  <sheetViews>
    <sheetView showGridLines="0" topLeftCell="G1" workbookViewId="0">
      <selection activeCell="AT17" sqref="AT17"/>
    </sheetView>
  </sheetViews>
  <sheetFormatPr baseColWidth="10" defaultColWidth="9.140625" defaultRowHeight="15" x14ac:dyDescent="0.25"/>
  <cols>
    <col min="1" max="1" width="5.5703125" hidden="1" customWidth="1"/>
    <col min="2" max="2" width="40.5703125" hidden="1" customWidth="1"/>
    <col min="3" max="3" width="50" hidden="1" customWidth="1"/>
    <col min="4" max="6" width="9.140625" hidden="1" customWidth="1"/>
  </cols>
  <sheetData>
    <row r="2" spans="2:7" ht="21" x14ac:dyDescent="0.25">
      <c r="B2" s="42" t="s">
        <v>0</v>
      </c>
      <c r="C2" s="43"/>
      <c r="D2" s="1"/>
    </row>
    <row r="3" spans="2:7" ht="144.75" customHeight="1" x14ac:dyDescent="1.35">
      <c r="B3" s="44" t="s">
        <v>1</v>
      </c>
      <c r="C3" s="45"/>
      <c r="D3" s="2"/>
      <c r="G3" s="12" t="s">
        <v>12</v>
      </c>
    </row>
    <row r="4" spans="2:7" ht="15" customHeight="1" x14ac:dyDescent="0.25">
      <c r="B4" s="46" t="s">
        <v>2</v>
      </c>
      <c r="C4" s="47"/>
      <c r="D4" s="3"/>
    </row>
    <row r="5" spans="2:7" x14ac:dyDescent="0.25">
      <c r="B5" s="48" t="s">
        <v>3</v>
      </c>
      <c r="C5" s="49"/>
      <c r="D5" s="4"/>
    </row>
    <row r="6" spans="2:7" x14ac:dyDescent="0.25">
      <c r="B6" s="48" t="s">
        <v>13</v>
      </c>
      <c r="C6" s="49"/>
      <c r="D6" s="4"/>
    </row>
    <row r="7" spans="2:7" x14ac:dyDescent="0.25">
      <c r="B7" s="41" t="s">
        <v>5</v>
      </c>
      <c r="C7" s="41"/>
      <c r="D7" s="5"/>
    </row>
    <row r="9" spans="2:7" x14ac:dyDescent="0.25">
      <c r="B9" s="6" t="s">
        <v>6</v>
      </c>
      <c r="C9" s="7">
        <v>1931</v>
      </c>
    </row>
    <row r="10" spans="2:7" x14ac:dyDescent="0.25">
      <c r="B10" s="8" t="s">
        <v>7</v>
      </c>
      <c r="C10" s="13"/>
    </row>
    <row r="11" spans="2:7" x14ac:dyDescent="0.25">
      <c r="B11" s="8" t="s">
        <v>8</v>
      </c>
      <c r="C11" s="13"/>
    </row>
    <row r="12" spans="2:7" x14ac:dyDescent="0.25">
      <c r="B12" s="8" t="s">
        <v>9</v>
      </c>
      <c r="C12" s="14"/>
    </row>
    <row r="13" spans="2:7" ht="15.75" thickBot="1" x14ac:dyDescent="0.3">
      <c r="B13" s="10" t="s">
        <v>11</v>
      </c>
      <c r="C13" s="10">
        <f>SUM(C10:C12)</f>
        <v>0</v>
      </c>
    </row>
    <row r="14" spans="2:7" ht="15.75" thickTop="1" x14ac:dyDescent="0.25">
      <c r="B14" s="11" t="s">
        <v>14</v>
      </c>
    </row>
  </sheetData>
  <mergeCells count="6">
    <mergeCell ref="B7:C7"/>
    <mergeCell ref="B2:C2"/>
    <mergeCell ref="B3:C3"/>
    <mergeCell ref="B4:C4"/>
    <mergeCell ref="B5:C5"/>
    <mergeCell ref="B6:C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G19"/>
  <sheetViews>
    <sheetView showGridLines="0" workbookViewId="0">
      <selection activeCell="B13" sqref="B13"/>
    </sheetView>
  </sheetViews>
  <sheetFormatPr baseColWidth="10" defaultColWidth="9.140625" defaultRowHeight="15" x14ac:dyDescent="0.25"/>
  <cols>
    <col min="1" max="1" width="5.5703125" customWidth="1"/>
    <col min="2" max="2" width="45.28515625" customWidth="1"/>
    <col min="3" max="3" width="31" customWidth="1"/>
  </cols>
  <sheetData>
    <row r="2" spans="2:4" ht="21" x14ac:dyDescent="0.25">
      <c r="B2" s="42" t="s">
        <v>0</v>
      </c>
      <c r="C2" s="43"/>
      <c r="D2" s="1"/>
    </row>
    <row r="3" spans="2:4" ht="18.75" customHeight="1" x14ac:dyDescent="0.25">
      <c r="B3" s="44" t="s">
        <v>1</v>
      </c>
      <c r="C3" s="45"/>
      <c r="D3" s="2"/>
    </row>
    <row r="4" spans="2:4" ht="15" customHeight="1" x14ac:dyDescent="0.25">
      <c r="B4" s="46" t="s">
        <v>2</v>
      </c>
      <c r="C4" s="47"/>
      <c r="D4" s="3"/>
    </row>
    <row r="5" spans="2:4" x14ac:dyDescent="0.25">
      <c r="B5" s="48" t="s">
        <v>3</v>
      </c>
      <c r="C5" s="49"/>
      <c r="D5" s="4"/>
    </row>
    <row r="6" spans="2:4" x14ac:dyDescent="0.25">
      <c r="B6" s="48" t="s">
        <v>15</v>
      </c>
      <c r="C6" s="49"/>
      <c r="D6" s="4"/>
    </row>
    <row r="7" spans="2:4" x14ac:dyDescent="0.25">
      <c r="B7" s="41" t="s">
        <v>5</v>
      </c>
      <c r="C7" s="41"/>
      <c r="D7" s="5"/>
    </row>
    <row r="9" spans="2:4" x14ac:dyDescent="0.25">
      <c r="B9" s="6" t="s">
        <v>6</v>
      </c>
      <c r="C9" s="7">
        <v>1932</v>
      </c>
    </row>
    <row r="10" spans="2:4" x14ac:dyDescent="0.25">
      <c r="B10" s="8" t="s">
        <v>7</v>
      </c>
      <c r="C10" s="13">
        <v>4712743.55</v>
      </c>
    </row>
    <row r="11" spans="2:4" x14ac:dyDescent="0.25">
      <c r="B11" s="8" t="s">
        <v>8</v>
      </c>
      <c r="C11" s="13">
        <v>1680800</v>
      </c>
    </row>
    <row r="12" spans="2:4" x14ac:dyDescent="0.25">
      <c r="B12" s="8" t="s">
        <v>9</v>
      </c>
      <c r="C12" s="14" t="s">
        <v>10</v>
      </c>
    </row>
    <row r="13" spans="2:4" ht="15.75" thickBot="1" x14ac:dyDescent="0.3">
      <c r="B13" s="10" t="s">
        <v>46</v>
      </c>
      <c r="C13" s="19">
        <f>SUM(C10:C12)</f>
        <v>6393543.5499999998</v>
      </c>
    </row>
    <row r="14" spans="2:4" ht="15.75" thickTop="1" x14ac:dyDescent="0.25">
      <c r="B14" s="15" t="s">
        <v>16</v>
      </c>
      <c r="C14" s="21">
        <v>629456.44999999995</v>
      </c>
    </row>
    <row r="15" spans="2:4" ht="15.75" thickBot="1" x14ac:dyDescent="0.3">
      <c r="B15" s="10" t="s">
        <v>17</v>
      </c>
      <c r="C15" s="19">
        <f>+C13+C14</f>
        <v>7023000</v>
      </c>
    </row>
    <row r="16" spans="2:4" ht="15.75" thickTop="1" x14ac:dyDescent="0.25">
      <c r="B16" s="11" t="s">
        <v>28</v>
      </c>
    </row>
    <row r="19" spans="7:7" ht="9" customHeight="1" x14ac:dyDescent="1.35">
      <c r="G19" s="12"/>
    </row>
  </sheetData>
  <mergeCells count="6">
    <mergeCell ref="B7:C7"/>
    <mergeCell ref="B2:C2"/>
    <mergeCell ref="B3:C3"/>
    <mergeCell ref="B4:C4"/>
    <mergeCell ref="B5:C5"/>
    <mergeCell ref="B6:C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G17"/>
  <sheetViews>
    <sheetView showGridLines="0" workbookViewId="0">
      <selection activeCell="C12" sqref="C12"/>
    </sheetView>
  </sheetViews>
  <sheetFormatPr baseColWidth="10" defaultColWidth="9.140625" defaultRowHeight="15" x14ac:dyDescent="0.25"/>
  <cols>
    <col min="1" max="1" width="5.5703125" customWidth="1"/>
    <col min="2" max="2" width="45.85546875" customWidth="1"/>
    <col min="3" max="3" width="32.140625" customWidth="1"/>
  </cols>
  <sheetData>
    <row r="2" spans="2:4" ht="21" x14ac:dyDescent="0.25">
      <c r="B2" s="42" t="s">
        <v>0</v>
      </c>
      <c r="C2" s="43"/>
      <c r="D2" s="1"/>
    </row>
    <row r="3" spans="2:4" ht="18.75" customHeight="1" x14ac:dyDescent="0.25">
      <c r="B3" s="44" t="s">
        <v>1</v>
      </c>
      <c r="C3" s="45"/>
      <c r="D3" s="2"/>
    </row>
    <row r="4" spans="2:4" ht="15" customHeight="1" x14ac:dyDescent="0.25">
      <c r="B4" s="46" t="s">
        <v>2</v>
      </c>
      <c r="C4" s="47"/>
      <c r="D4" s="3"/>
    </row>
    <row r="5" spans="2:4" x14ac:dyDescent="0.25">
      <c r="B5" s="48" t="s">
        <v>3</v>
      </c>
      <c r="C5" s="49"/>
      <c r="D5" s="4"/>
    </row>
    <row r="6" spans="2:4" x14ac:dyDescent="0.25">
      <c r="B6" s="48" t="s">
        <v>18</v>
      </c>
      <c r="C6" s="49"/>
      <c r="D6" s="4"/>
    </row>
    <row r="7" spans="2:4" x14ac:dyDescent="0.25">
      <c r="B7" s="41" t="s">
        <v>5</v>
      </c>
      <c r="C7" s="41"/>
      <c r="D7" s="5"/>
    </row>
    <row r="9" spans="2:4" x14ac:dyDescent="0.25">
      <c r="B9" s="6" t="s">
        <v>6</v>
      </c>
      <c r="C9" s="7">
        <v>1933</v>
      </c>
    </row>
    <row r="10" spans="2:4" x14ac:dyDescent="0.25">
      <c r="B10" s="8" t="s">
        <v>7</v>
      </c>
      <c r="C10" s="13">
        <v>4885455.8499999996</v>
      </c>
    </row>
    <row r="11" spans="2:4" x14ac:dyDescent="0.25">
      <c r="B11" s="8" t="s">
        <v>8</v>
      </c>
      <c r="C11" s="13">
        <v>2178040</v>
      </c>
    </row>
    <row r="12" spans="2:4" x14ac:dyDescent="0.25">
      <c r="B12" s="8" t="s">
        <v>9</v>
      </c>
      <c r="C12" s="14" t="s">
        <v>10</v>
      </c>
    </row>
    <row r="13" spans="2:4" ht="15.75" thickBot="1" x14ac:dyDescent="0.3">
      <c r="B13" s="10" t="s">
        <v>46</v>
      </c>
      <c r="C13" s="19">
        <f>SUM(C10:C12)</f>
        <v>7063495.8499999996</v>
      </c>
    </row>
    <row r="14" spans="2:4" ht="15.75" thickTop="1" x14ac:dyDescent="0.25">
      <c r="B14" s="11" t="s">
        <v>27</v>
      </c>
    </row>
    <row r="17" spans="7:7" ht="9.75" customHeight="1" x14ac:dyDescent="1.35">
      <c r="G17" s="12"/>
    </row>
  </sheetData>
  <mergeCells count="6">
    <mergeCell ref="B7:C7"/>
    <mergeCell ref="B2:C2"/>
    <mergeCell ref="B3:C3"/>
    <mergeCell ref="B4:C4"/>
    <mergeCell ref="B5:C5"/>
    <mergeCell ref="B6:C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AJ19"/>
  <sheetViews>
    <sheetView showGridLines="0" topLeftCell="AD1" zoomScaleNormal="100" workbookViewId="0">
      <selection activeCell="AI10" sqref="AI10:AI12"/>
    </sheetView>
  </sheetViews>
  <sheetFormatPr baseColWidth="10" defaultColWidth="9.140625" defaultRowHeight="15" x14ac:dyDescent="0.25"/>
  <cols>
    <col min="1" max="1" width="5.5703125" customWidth="1"/>
    <col min="2" max="2" width="40.5703125" customWidth="1"/>
    <col min="3" max="4" width="13.28515625" customWidth="1"/>
    <col min="5" max="16" width="14.28515625" customWidth="1"/>
    <col min="17" max="22" width="14.28515625" bestFit="1" customWidth="1"/>
    <col min="23" max="23" width="13" customWidth="1"/>
    <col min="24" max="34" width="15.140625" bestFit="1" customWidth="1"/>
    <col min="35" max="36" width="14.28515625" bestFit="1" customWidth="1"/>
  </cols>
  <sheetData>
    <row r="2" spans="2:36" ht="21" x14ac:dyDescent="0.25">
      <c r="B2" s="42"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row>
    <row r="3" spans="2:36" ht="18.75" customHeight="1" x14ac:dyDescent="0.25">
      <c r="B3" s="42" t="s">
        <v>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row>
    <row r="4" spans="2:36" ht="15" customHeight="1" x14ac:dyDescent="0.25">
      <c r="B4" s="46" t="s">
        <v>2</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row>
    <row r="5" spans="2:36" ht="18.75" customHeight="1" x14ac:dyDescent="0.25">
      <c r="B5" s="48" t="s">
        <v>3</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row>
    <row r="6" spans="2:36" x14ac:dyDescent="0.25">
      <c r="B6" s="48" t="s">
        <v>26</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row>
    <row r="7" spans="2:36" x14ac:dyDescent="0.25">
      <c r="B7" s="41" t="s">
        <v>5</v>
      </c>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row>
    <row r="9" spans="2:36" x14ac:dyDescent="0.25">
      <c r="B9" s="6" t="s">
        <v>6</v>
      </c>
      <c r="C9" s="7">
        <v>1934</v>
      </c>
      <c r="D9" s="7">
        <v>1935</v>
      </c>
      <c r="E9" s="7">
        <v>1936</v>
      </c>
      <c r="F9" s="7">
        <v>1937</v>
      </c>
      <c r="G9" s="7">
        <v>1938</v>
      </c>
      <c r="H9" s="7">
        <v>1939</v>
      </c>
      <c r="I9" s="7">
        <v>1940</v>
      </c>
      <c r="J9" s="7">
        <v>1941</v>
      </c>
      <c r="K9" s="7">
        <v>1942</v>
      </c>
      <c r="L9" s="7">
        <v>1943</v>
      </c>
      <c r="M9" s="7">
        <v>1944</v>
      </c>
      <c r="N9" s="7">
        <v>1945</v>
      </c>
      <c r="O9" s="7">
        <v>1946</v>
      </c>
      <c r="P9" s="7">
        <v>1947</v>
      </c>
      <c r="Q9" s="7">
        <v>1948</v>
      </c>
      <c r="R9" s="7">
        <v>1949</v>
      </c>
      <c r="S9" s="7">
        <v>1950</v>
      </c>
      <c r="T9" s="7">
        <v>1951</v>
      </c>
      <c r="U9" s="7">
        <v>1952</v>
      </c>
      <c r="V9" s="7">
        <v>1953</v>
      </c>
      <c r="W9" s="7">
        <v>1954</v>
      </c>
      <c r="X9" s="7">
        <v>1955</v>
      </c>
      <c r="Y9" s="7">
        <v>1956</v>
      </c>
      <c r="Z9" s="7">
        <v>1957</v>
      </c>
      <c r="AA9" s="7">
        <v>1958</v>
      </c>
      <c r="AB9" s="7">
        <v>1959</v>
      </c>
      <c r="AC9" s="7">
        <v>1960</v>
      </c>
      <c r="AD9" s="7">
        <v>1961</v>
      </c>
      <c r="AE9" s="7">
        <v>1962</v>
      </c>
      <c r="AF9" s="7">
        <v>1963</v>
      </c>
      <c r="AG9" s="7">
        <v>1964</v>
      </c>
      <c r="AH9" s="7">
        <v>1965</v>
      </c>
      <c r="AI9" s="7">
        <v>1966</v>
      </c>
    </row>
    <row r="10" spans="2:36" x14ac:dyDescent="0.25">
      <c r="B10" s="8" t="s">
        <v>7</v>
      </c>
      <c r="C10" s="13">
        <v>5078654.03</v>
      </c>
      <c r="D10" s="13">
        <v>6018339.5700000003</v>
      </c>
      <c r="E10" s="13">
        <v>7266100.1699999999</v>
      </c>
      <c r="F10" s="13">
        <v>8517124.75</v>
      </c>
      <c r="G10" s="13">
        <v>9777499.6699999999</v>
      </c>
      <c r="H10" s="13">
        <v>9586700</v>
      </c>
      <c r="I10" s="13">
        <v>10198866</v>
      </c>
      <c r="J10" s="16">
        <v>11935594.710000001</v>
      </c>
      <c r="K10" s="16">
        <v>12424000.679999998</v>
      </c>
      <c r="L10" s="16">
        <v>12878031.359999999</v>
      </c>
      <c r="M10" s="16">
        <v>15415856.969999999</v>
      </c>
      <c r="N10" s="16">
        <v>20499681.289999999</v>
      </c>
      <c r="O10" s="16">
        <v>22573398.279999997</v>
      </c>
      <c r="P10" s="16">
        <v>29546305.41</v>
      </c>
      <c r="Q10" s="17">
        <v>41158318.370000005</v>
      </c>
      <c r="R10" s="17">
        <v>51613399.599999994</v>
      </c>
      <c r="S10" s="17">
        <v>50961808.789999999</v>
      </c>
      <c r="T10" s="17">
        <v>55813958.630000003</v>
      </c>
      <c r="U10" s="17">
        <v>59492808.479999997</v>
      </c>
      <c r="V10" s="18">
        <v>63375999.200000003</v>
      </c>
      <c r="W10" s="18">
        <v>61653414.509999998</v>
      </c>
      <c r="X10" s="17">
        <v>74767308.260000005</v>
      </c>
      <c r="Y10" s="16">
        <v>78288477.719999999</v>
      </c>
      <c r="Z10" s="18">
        <v>87406798.539999992</v>
      </c>
      <c r="AA10" s="18">
        <v>98289528.060000002</v>
      </c>
      <c r="AB10" s="18">
        <v>104169461.00999999</v>
      </c>
      <c r="AC10" s="16">
        <v>96044188.520000011</v>
      </c>
      <c r="AD10" s="13">
        <v>81987775.420000017</v>
      </c>
      <c r="AE10" s="13">
        <v>101748339.98</v>
      </c>
      <c r="AF10" s="13">
        <v>139553047.24000001</v>
      </c>
      <c r="AG10" s="18">
        <v>157933289.77000001</v>
      </c>
      <c r="AH10" s="16">
        <v>138516156</v>
      </c>
      <c r="AI10" s="17">
        <v>202830034</v>
      </c>
      <c r="AJ10" s="36"/>
    </row>
    <row r="11" spans="2:36" x14ac:dyDescent="0.25">
      <c r="B11" s="8" t="s">
        <v>8</v>
      </c>
      <c r="C11" s="13">
        <v>3656794</v>
      </c>
      <c r="D11" s="13">
        <v>3258188</v>
      </c>
      <c r="E11" s="13">
        <v>3234660</v>
      </c>
      <c r="F11" s="13">
        <v>2035280</v>
      </c>
      <c r="G11" s="13">
        <v>1904780</v>
      </c>
      <c r="H11" s="13">
        <v>1896330</v>
      </c>
      <c r="I11" s="13">
        <v>1936090</v>
      </c>
      <c r="J11" s="16">
        <v>219950</v>
      </c>
      <c r="K11" s="16">
        <v>396300</v>
      </c>
      <c r="L11" s="16">
        <v>317000</v>
      </c>
      <c r="M11" s="16">
        <v>298000</v>
      </c>
      <c r="N11" s="16">
        <v>435000</v>
      </c>
      <c r="O11" s="16">
        <v>3735000</v>
      </c>
      <c r="P11" s="18">
        <v>9941850</v>
      </c>
      <c r="Q11" s="17">
        <v>15989000</v>
      </c>
      <c r="R11" s="17">
        <v>14062250</v>
      </c>
      <c r="S11" s="17">
        <v>20414400</v>
      </c>
      <c r="T11" s="17">
        <v>17030835</v>
      </c>
      <c r="U11" s="17">
        <v>21264945</v>
      </c>
      <c r="V11" s="18">
        <v>21532852.719999999</v>
      </c>
      <c r="W11" s="18">
        <v>25285250.850000001</v>
      </c>
      <c r="X11" s="17">
        <v>26340627.300000001</v>
      </c>
      <c r="Y11" s="16">
        <v>37033912.25</v>
      </c>
      <c r="Z11" s="18">
        <v>37116700</v>
      </c>
      <c r="AA11" s="18">
        <v>43324500</v>
      </c>
      <c r="AB11" s="18">
        <v>41424008.5</v>
      </c>
      <c r="AC11" s="18">
        <v>32620541.600000001</v>
      </c>
      <c r="AD11" s="13">
        <v>41073534.629999995</v>
      </c>
      <c r="AE11" s="13">
        <v>21568347.879999999</v>
      </c>
      <c r="AF11" s="13">
        <v>12748079.82</v>
      </c>
      <c r="AG11" s="18">
        <v>13730708.399999999</v>
      </c>
      <c r="AH11" s="16">
        <v>22900103.080000002</v>
      </c>
      <c r="AI11" s="16">
        <v>32939600</v>
      </c>
      <c r="AJ11" s="36"/>
    </row>
    <row r="12" spans="2:36" x14ac:dyDescent="0.25">
      <c r="B12" s="8" t="s">
        <v>9</v>
      </c>
      <c r="C12" s="14" t="s">
        <v>10</v>
      </c>
      <c r="D12" s="14" t="s">
        <v>10</v>
      </c>
      <c r="E12" s="14" t="s">
        <v>10</v>
      </c>
      <c r="F12" s="14" t="s">
        <v>10</v>
      </c>
      <c r="G12" s="14" t="s">
        <v>10</v>
      </c>
      <c r="H12" s="14" t="s">
        <v>10</v>
      </c>
      <c r="I12" s="14" t="s">
        <v>10</v>
      </c>
      <c r="J12" s="16">
        <v>400000</v>
      </c>
      <c r="K12" s="16">
        <v>420000</v>
      </c>
      <c r="L12" s="16">
        <v>332500</v>
      </c>
      <c r="M12" s="16">
        <v>321000</v>
      </c>
      <c r="N12" s="16">
        <v>475000</v>
      </c>
      <c r="O12" s="16">
        <v>498316.59</v>
      </c>
      <c r="P12" s="16">
        <v>599000</v>
      </c>
      <c r="Q12" s="16">
        <v>971000</v>
      </c>
      <c r="R12" s="16">
        <v>1044000</v>
      </c>
      <c r="S12" s="16">
        <v>1254750</v>
      </c>
      <c r="T12" s="16">
        <v>1530000</v>
      </c>
      <c r="U12" s="16">
        <v>0</v>
      </c>
      <c r="V12" s="18">
        <v>2962750</v>
      </c>
      <c r="W12" s="18">
        <v>3759500</v>
      </c>
      <c r="X12" s="17">
        <v>4403000</v>
      </c>
      <c r="Y12" s="16">
        <v>4650500</v>
      </c>
      <c r="Z12" s="18">
        <v>5276550</v>
      </c>
      <c r="AA12" s="18">
        <v>5467250</v>
      </c>
      <c r="AB12" s="18">
        <v>5772500</v>
      </c>
      <c r="AC12" s="18">
        <v>5506000</v>
      </c>
      <c r="AD12" s="18">
        <v>5215184.3499999996</v>
      </c>
      <c r="AE12" s="13">
        <v>2673400</v>
      </c>
      <c r="AF12" s="13">
        <v>14986741</v>
      </c>
      <c r="AG12" s="16">
        <v>16536670</v>
      </c>
      <c r="AH12" s="18">
        <v>16516204</v>
      </c>
      <c r="AI12" s="18">
        <v>17900000</v>
      </c>
      <c r="AJ12" s="36"/>
    </row>
    <row r="13" spans="2:36" ht="15.75" thickBot="1" x14ac:dyDescent="0.3">
      <c r="B13" s="10" t="s">
        <v>45</v>
      </c>
      <c r="C13" s="19">
        <f>SUM(C10:C12)</f>
        <v>8735448.0300000012</v>
      </c>
      <c r="D13" s="19">
        <f>SUM(D10:D12)</f>
        <v>9276527.5700000003</v>
      </c>
      <c r="E13" s="19">
        <f t="shared" ref="E13:T13" si="0">SUM(E10:E12)</f>
        <v>10500760.17</v>
      </c>
      <c r="F13" s="19">
        <f t="shared" si="0"/>
        <v>10552404.75</v>
      </c>
      <c r="G13" s="19">
        <f t="shared" si="0"/>
        <v>11682279.67</v>
      </c>
      <c r="H13" s="19">
        <f t="shared" si="0"/>
        <v>11483030</v>
      </c>
      <c r="I13" s="19">
        <f t="shared" si="0"/>
        <v>12134956</v>
      </c>
      <c r="J13" s="19">
        <f>SUM(J10:J12)</f>
        <v>12555544.710000001</v>
      </c>
      <c r="K13" s="19">
        <f t="shared" si="0"/>
        <v>13240300.679999998</v>
      </c>
      <c r="L13" s="19">
        <f t="shared" si="0"/>
        <v>13527531.359999999</v>
      </c>
      <c r="M13" s="19">
        <f t="shared" si="0"/>
        <v>16034856.969999999</v>
      </c>
      <c r="N13" s="19">
        <f t="shared" si="0"/>
        <v>21409681.289999999</v>
      </c>
      <c r="O13" s="19">
        <f t="shared" si="0"/>
        <v>26806714.869999997</v>
      </c>
      <c r="P13" s="19">
        <f t="shared" si="0"/>
        <v>40087155.409999996</v>
      </c>
      <c r="Q13" s="19">
        <f t="shared" si="0"/>
        <v>58118318.370000005</v>
      </c>
      <c r="R13" s="19">
        <f t="shared" si="0"/>
        <v>66719649.599999994</v>
      </c>
      <c r="S13" s="19">
        <f t="shared" si="0"/>
        <v>72630958.789999992</v>
      </c>
      <c r="T13" s="19">
        <f t="shared" si="0"/>
        <v>74374793.629999995</v>
      </c>
      <c r="U13" s="19">
        <f t="shared" ref="U13" si="1">SUM(U10:U12)</f>
        <v>80757753.479999989</v>
      </c>
      <c r="V13" s="19">
        <f t="shared" ref="V13" si="2">SUM(V10:V12)</f>
        <v>87871601.920000002</v>
      </c>
      <c r="W13" s="19">
        <v>90698165.359999999</v>
      </c>
      <c r="X13" s="19">
        <f t="shared" ref="X13:AG13" si="3">+X10+X11+X12</f>
        <v>105510935.56</v>
      </c>
      <c r="Y13" s="19">
        <f t="shared" si="3"/>
        <v>119972889.97</v>
      </c>
      <c r="Z13" s="19">
        <f t="shared" si="3"/>
        <v>129800048.53999999</v>
      </c>
      <c r="AA13" s="19">
        <f t="shared" si="3"/>
        <v>147081278.06</v>
      </c>
      <c r="AB13" s="19">
        <f t="shared" si="3"/>
        <v>151365969.50999999</v>
      </c>
      <c r="AC13" s="19">
        <f t="shared" si="3"/>
        <v>134170730.12</v>
      </c>
      <c r="AD13" s="19">
        <f t="shared" si="3"/>
        <v>128276494.40000001</v>
      </c>
      <c r="AE13" s="19">
        <f t="shared" si="3"/>
        <v>125990087.86</v>
      </c>
      <c r="AF13" s="19">
        <f t="shared" si="3"/>
        <v>167287868.06</v>
      </c>
      <c r="AG13" s="19">
        <f t="shared" si="3"/>
        <v>188200668.17000002</v>
      </c>
      <c r="AH13" s="19">
        <f>+AH10+AH12+AH11</f>
        <v>177932463.08000001</v>
      </c>
      <c r="AI13" s="19">
        <f>+AI10+AI12+AI11</f>
        <v>253669634</v>
      </c>
      <c r="AJ13" s="36"/>
    </row>
    <row r="14" spans="2:36" ht="15.75" thickTop="1" x14ac:dyDescent="0.25">
      <c r="B14" s="15" t="s">
        <v>16</v>
      </c>
      <c r="C14" s="20">
        <v>39091.97</v>
      </c>
      <c r="D14" s="21">
        <v>12752.43</v>
      </c>
      <c r="E14" s="21">
        <v>2239.83</v>
      </c>
      <c r="F14" s="21">
        <v>37125.25</v>
      </c>
      <c r="G14" s="21">
        <v>11490.33</v>
      </c>
      <c r="H14" s="21">
        <v>111890</v>
      </c>
      <c r="I14" s="21">
        <v>4998</v>
      </c>
      <c r="J14" s="21">
        <v>11505.29</v>
      </c>
      <c r="K14" s="21">
        <v>18473.32</v>
      </c>
      <c r="L14" s="21">
        <v>69988.639999999999</v>
      </c>
      <c r="M14" s="21">
        <v>18711.03</v>
      </c>
      <c r="N14" s="21">
        <v>8452.0400000000009</v>
      </c>
      <c r="O14" s="21">
        <v>25245.79</v>
      </c>
      <c r="P14" s="21">
        <v>137464.59</v>
      </c>
      <c r="Q14" s="21">
        <v>14281.63</v>
      </c>
      <c r="R14" s="21">
        <v>15610.4</v>
      </c>
      <c r="S14" s="21">
        <v>37881.21</v>
      </c>
      <c r="T14" s="21">
        <v>231406.37</v>
      </c>
      <c r="U14" s="21">
        <v>2038746.5199999958</v>
      </c>
      <c r="V14" s="21">
        <v>1214968.08</v>
      </c>
      <c r="W14" s="21">
        <v>6124164.6399999997</v>
      </c>
      <c r="X14" s="20">
        <v>2613299.44</v>
      </c>
      <c r="Y14" s="21">
        <v>2756610.03</v>
      </c>
      <c r="Z14" s="21">
        <v>1724951.46</v>
      </c>
      <c r="AA14" s="21">
        <v>3234971.94</v>
      </c>
      <c r="AB14" s="21">
        <v>1103030.4900000095</v>
      </c>
      <c r="AC14" s="21">
        <v>4077009.8799999952</v>
      </c>
      <c r="AD14" s="21">
        <v>949350.59999999404</v>
      </c>
      <c r="AE14" s="21">
        <v>754147.14</v>
      </c>
      <c r="AF14" s="13">
        <v>578736.93999999762</v>
      </c>
      <c r="AG14" s="21">
        <v>969881.82999998331</v>
      </c>
      <c r="AH14" s="21">
        <v>2001956.9199999869</v>
      </c>
      <c r="AI14" s="21">
        <v>0</v>
      </c>
    </row>
    <row r="15" spans="2:36" ht="15.75" thickBot="1" x14ac:dyDescent="0.3">
      <c r="B15" s="10" t="s">
        <v>17</v>
      </c>
      <c r="C15" s="19">
        <f>+C13+C14</f>
        <v>8774540.0000000019</v>
      </c>
      <c r="D15" s="19">
        <f>+D13+D14</f>
        <v>9289280</v>
      </c>
      <c r="E15" s="19">
        <f t="shared" ref="E15:T15" si="4">+E13+E14</f>
        <v>10503000</v>
      </c>
      <c r="F15" s="19">
        <f t="shared" si="4"/>
        <v>10589530</v>
      </c>
      <c r="G15" s="19">
        <f t="shared" si="4"/>
        <v>11693770</v>
      </c>
      <c r="H15" s="19">
        <f t="shared" si="4"/>
        <v>11594920</v>
      </c>
      <c r="I15" s="19">
        <f t="shared" si="4"/>
        <v>12139954</v>
      </c>
      <c r="J15" s="19">
        <f t="shared" si="4"/>
        <v>12567050</v>
      </c>
      <c r="K15" s="19">
        <f t="shared" si="4"/>
        <v>13258773.999999998</v>
      </c>
      <c r="L15" s="19">
        <f t="shared" si="4"/>
        <v>13597520</v>
      </c>
      <c r="M15" s="19">
        <f t="shared" si="4"/>
        <v>16053567.999999998</v>
      </c>
      <c r="N15" s="19">
        <f t="shared" si="4"/>
        <v>21418133.329999998</v>
      </c>
      <c r="O15" s="19">
        <f t="shared" si="4"/>
        <v>26831960.659999996</v>
      </c>
      <c r="P15" s="19">
        <f t="shared" si="4"/>
        <v>40224620</v>
      </c>
      <c r="Q15" s="19">
        <f t="shared" si="4"/>
        <v>58132600.000000007</v>
      </c>
      <c r="R15" s="19">
        <f t="shared" si="4"/>
        <v>66735259.999999993</v>
      </c>
      <c r="S15" s="19">
        <f t="shared" si="4"/>
        <v>72668839.999999985</v>
      </c>
      <c r="T15" s="19">
        <f t="shared" si="4"/>
        <v>74606200</v>
      </c>
      <c r="U15" s="19">
        <f t="shared" ref="U15" si="5">+U13+U14</f>
        <v>82796499.999999985</v>
      </c>
      <c r="V15" s="19">
        <f>+V13+V14</f>
        <v>89086570</v>
      </c>
      <c r="W15" s="19">
        <f>+W13+W14</f>
        <v>96822330</v>
      </c>
      <c r="X15" s="19">
        <f t="shared" ref="X15:AI15" si="6">+X13+X14</f>
        <v>108124235</v>
      </c>
      <c r="Y15" s="19">
        <f t="shared" si="6"/>
        <v>122729500</v>
      </c>
      <c r="Z15" s="19">
        <f t="shared" si="6"/>
        <v>131524999.99999999</v>
      </c>
      <c r="AA15" s="19">
        <f t="shared" si="6"/>
        <v>150316250</v>
      </c>
      <c r="AB15" s="19">
        <f t="shared" si="6"/>
        <v>152469000</v>
      </c>
      <c r="AC15" s="19">
        <f t="shared" si="6"/>
        <v>138247740</v>
      </c>
      <c r="AD15" s="19">
        <f t="shared" si="6"/>
        <v>129225845</v>
      </c>
      <c r="AE15" s="19">
        <f t="shared" si="6"/>
        <v>126744235</v>
      </c>
      <c r="AF15" s="19">
        <f t="shared" si="6"/>
        <v>167866605</v>
      </c>
      <c r="AG15" s="19">
        <f t="shared" si="6"/>
        <v>189170550</v>
      </c>
      <c r="AH15" s="19">
        <f t="shared" si="6"/>
        <v>179934420</v>
      </c>
      <c r="AI15" s="19">
        <f t="shared" si="6"/>
        <v>253669634</v>
      </c>
    </row>
    <row r="16" spans="2:36" ht="15.75" thickTop="1" x14ac:dyDescent="0.25">
      <c r="B16" s="11" t="s">
        <v>24</v>
      </c>
      <c r="AE16" s="18"/>
    </row>
    <row r="17" spans="2:35" x14ac:dyDescent="0.25">
      <c r="B17" s="28"/>
      <c r="AE17" s="35"/>
      <c r="AI17" s="36"/>
    </row>
    <row r="19" spans="2:35" x14ac:dyDescent="0.25">
      <c r="AE19" s="34"/>
    </row>
  </sheetData>
  <mergeCells count="6">
    <mergeCell ref="B7:AH7"/>
    <mergeCell ref="B2:AH2"/>
    <mergeCell ref="B4:AH4"/>
    <mergeCell ref="B3:AH3"/>
    <mergeCell ref="B5:AH5"/>
    <mergeCell ref="B6:AH6"/>
  </mergeCells>
  <pageMargins left="0.7" right="0.7" top="0.75" bottom="0.75" header="0.3" footer="0.3"/>
  <pageSetup orientation="portrait" r:id="rId1"/>
  <ignoredErrors>
    <ignoredError sqref="J13 M13 K13:L13 N13:V13"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D13"/>
  <sheetViews>
    <sheetView showGridLines="0" workbookViewId="0">
      <selection activeCell="C30" sqref="C30"/>
    </sheetView>
  </sheetViews>
  <sheetFormatPr baseColWidth="10" defaultColWidth="9.140625" defaultRowHeight="15" x14ac:dyDescent="0.25"/>
  <cols>
    <col min="1" max="1" width="5.7109375" customWidth="1"/>
    <col min="2" max="2" width="43.5703125" customWidth="1"/>
    <col min="3" max="3" width="37.28515625" customWidth="1"/>
  </cols>
  <sheetData>
    <row r="2" spans="2:4" ht="21" x14ac:dyDescent="0.25">
      <c r="B2" s="42" t="s">
        <v>0</v>
      </c>
      <c r="C2" s="43"/>
      <c r="D2" s="1"/>
    </row>
    <row r="3" spans="2:4" ht="18.75" customHeight="1" x14ac:dyDescent="0.25">
      <c r="B3" s="44" t="s">
        <v>1</v>
      </c>
      <c r="C3" s="45"/>
      <c r="D3" s="2"/>
    </row>
    <row r="4" spans="2:4" ht="15" customHeight="1" x14ac:dyDescent="0.25">
      <c r="B4" s="46" t="s">
        <v>2</v>
      </c>
      <c r="C4" s="47"/>
      <c r="D4" s="3"/>
    </row>
    <row r="5" spans="2:4" x14ac:dyDescent="0.25">
      <c r="B5" s="48" t="s">
        <v>3</v>
      </c>
      <c r="C5" s="49"/>
      <c r="D5" s="4"/>
    </row>
    <row r="6" spans="2:4" x14ac:dyDescent="0.25">
      <c r="B6" s="48" t="s">
        <v>19</v>
      </c>
      <c r="C6" s="49"/>
      <c r="D6" s="4"/>
    </row>
    <row r="7" spans="2:4" x14ac:dyDescent="0.25">
      <c r="B7" s="41" t="s">
        <v>20</v>
      </c>
      <c r="C7" s="41"/>
      <c r="D7" s="5"/>
    </row>
    <row r="9" spans="2:4" x14ac:dyDescent="0.25">
      <c r="B9" s="6" t="s">
        <v>6</v>
      </c>
      <c r="C9" s="7">
        <v>1967</v>
      </c>
    </row>
    <row r="10" spans="2:4" x14ac:dyDescent="0.25">
      <c r="B10" s="8" t="s">
        <v>21</v>
      </c>
      <c r="C10" s="24">
        <v>178232300</v>
      </c>
    </row>
    <row r="11" spans="2:4" x14ac:dyDescent="0.25">
      <c r="B11" s="8" t="s">
        <v>8</v>
      </c>
      <c r="C11" s="24">
        <v>47662910</v>
      </c>
    </row>
    <row r="12" spans="2:4" ht="15.75" thickBot="1" x14ac:dyDescent="0.3">
      <c r="B12" s="10" t="s">
        <v>46</v>
      </c>
      <c r="C12" s="26">
        <f>SUM(C10:C11)</f>
        <v>225895210</v>
      </c>
    </row>
    <row r="13" spans="2:4" ht="15.75" thickTop="1" x14ac:dyDescent="0.25">
      <c r="B13" s="11" t="s">
        <v>25</v>
      </c>
    </row>
  </sheetData>
  <mergeCells count="6">
    <mergeCell ref="B7:C7"/>
    <mergeCell ref="B2:C2"/>
    <mergeCell ref="B3:C3"/>
    <mergeCell ref="B4:C4"/>
    <mergeCell ref="B5:C5"/>
    <mergeCell ref="B6:C6"/>
  </mergeCells>
  <pageMargins left="0.7" right="0.7" top="0.75" bottom="0.75" header="0.3" footer="0.3"/>
  <ignoredErrors>
    <ignoredError sqref="C12"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AK19"/>
  <sheetViews>
    <sheetView showGridLines="0" topLeftCell="A7" zoomScaleNormal="100" workbookViewId="0">
      <selection activeCell="B15" sqref="B15"/>
    </sheetView>
  </sheetViews>
  <sheetFormatPr baseColWidth="10" defaultColWidth="9.140625" defaultRowHeight="15" x14ac:dyDescent="0.25"/>
  <cols>
    <col min="1" max="1" width="5.7109375" customWidth="1"/>
    <col min="2" max="2" width="43.5703125" customWidth="1"/>
    <col min="3" max="15" width="12.7109375" bestFit="1" customWidth="1"/>
    <col min="16" max="26" width="14.28515625" bestFit="1" customWidth="1"/>
    <col min="27" max="37" width="15.28515625" bestFit="1" customWidth="1"/>
  </cols>
  <sheetData>
    <row r="2" spans="2:37" ht="21" x14ac:dyDescent="0.25">
      <c r="B2" s="42"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row>
    <row r="3" spans="2:37" ht="18.75" customHeight="1" x14ac:dyDescent="0.25">
      <c r="B3" s="44" t="s">
        <v>1</v>
      </c>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row>
    <row r="4" spans="2:37" ht="15" customHeight="1" x14ac:dyDescent="0.25">
      <c r="B4" s="46" t="s">
        <v>2</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row>
    <row r="5" spans="2:37" x14ac:dyDescent="0.25">
      <c r="B5" s="48" t="s">
        <v>3</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row>
    <row r="6" spans="2:37" x14ac:dyDescent="0.25">
      <c r="B6" s="48" t="s">
        <v>44</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row>
    <row r="7" spans="2:37" x14ac:dyDescent="0.25">
      <c r="B7" s="41" t="s">
        <v>20</v>
      </c>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row>
    <row r="9" spans="2:37" x14ac:dyDescent="0.25">
      <c r="B9" s="6" t="s">
        <v>6</v>
      </c>
      <c r="C9" s="7">
        <v>1968</v>
      </c>
      <c r="D9" s="7">
        <v>1969</v>
      </c>
      <c r="E9" s="7">
        <v>1970</v>
      </c>
      <c r="F9" s="7">
        <v>1971</v>
      </c>
      <c r="G9" s="7">
        <v>1972</v>
      </c>
      <c r="H9" s="7">
        <v>1973</v>
      </c>
      <c r="I9" s="7">
        <v>1974</v>
      </c>
      <c r="J9" s="7">
        <v>1975</v>
      </c>
      <c r="K9" s="7">
        <v>1976</v>
      </c>
      <c r="L9" s="7">
        <v>1977</v>
      </c>
      <c r="M9" s="7">
        <v>1978</v>
      </c>
      <c r="N9" s="7">
        <v>1979</v>
      </c>
      <c r="O9" s="7">
        <v>1980</v>
      </c>
      <c r="P9" s="7">
        <v>1981</v>
      </c>
      <c r="Q9" s="7">
        <v>1982</v>
      </c>
      <c r="R9" s="7">
        <v>1983</v>
      </c>
      <c r="S9" s="7">
        <v>1984</v>
      </c>
      <c r="T9" s="7">
        <v>1985</v>
      </c>
      <c r="U9" s="7">
        <v>1986</v>
      </c>
      <c r="V9" s="7">
        <v>1987</v>
      </c>
      <c r="W9" s="7">
        <v>1988</v>
      </c>
      <c r="X9" s="7">
        <v>1989</v>
      </c>
      <c r="Y9" s="7">
        <v>1990</v>
      </c>
      <c r="Z9" s="7">
        <v>1991</v>
      </c>
      <c r="AA9" s="7">
        <v>1992</v>
      </c>
      <c r="AB9" s="7">
        <v>1993</v>
      </c>
      <c r="AC9" s="7">
        <v>1994</v>
      </c>
      <c r="AD9" s="7">
        <v>1995</v>
      </c>
      <c r="AE9" s="7">
        <v>1996</v>
      </c>
      <c r="AF9" s="7">
        <v>1997</v>
      </c>
      <c r="AG9" s="7">
        <v>1998</v>
      </c>
      <c r="AH9" s="7">
        <v>1999</v>
      </c>
      <c r="AI9" s="7">
        <v>2000</v>
      </c>
      <c r="AJ9" s="7">
        <v>2001</v>
      </c>
      <c r="AK9" s="7">
        <v>2002</v>
      </c>
    </row>
    <row r="10" spans="2:37" x14ac:dyDescent="0.25">
      <c r="B10" s="8" t="s">
        <v>7</v>
      </c>
      <c r="C10" s="24">
        <v>156015539</v>
      </c>
      <c r="D10" s="25">
        <v>157851638</v>
      </c>
      <c r="E10" s="25">
        <v>170685378</v>
      </c>
      <c r="F10" s="25">
        <v>190024218</v>
      </c>
      <c r="G10" s="25">
        <v>221971613</v>
      </c>
      <c r="H10" s="25">
        <v>230546088</v>
      </c>
      <c r="I10" s="25">
        <v>260100800</v>
      </c>
      <c r="J10" s="25">
        <v>286276000</v>
      </c>
      <c r="K10" s="25">
        <v>332102355</v>
      </c>
      <c r="L10" s="25">
        <v>337862265</v>
      </c>
      <c r="M10" s="25">
        <v>366258275</v>
      </c>
      <c r="N10" s="25">
        <v>701370811</v>
      </c>
      <c r="O10" s="25">
        <v>796137500</v>
      </c>
      <c r="P10" s="25">
        <v>1079426905</v>
      </c>
      <c r="Q10" s="25">
        <v>874496000</v>
      </c>
      <c r="R10" s="25">
        <v>804991620</v>
      </c>
      <c r="S10" s="25">
        <v>983038495</v>
      </c>
      <c r="T10" s="25">
        <v>1084730880</v>
      </c>
      <c r="U10" s="25">
        <v>1830407007</v>
      </c>
      <c r="V10" s="25">
        <v>1687164540</v>
      </c>
      <c r="W10" s="25">
        <v>2383831315</v>
      </c>
      <c r="X10" s="25">
        <v>2878539460</v>
      </c>
      <c r="Y10" s="25">
        <v>4570723340</v>
      </c>
      <c r="Z10" s="25">
        <v>4570723340</v>
      </c>
      <c r="AA10" s="25">
        <v>9877331105</v>
      </c>
      <c r="AB10" s="25">
        <v>15729989895</v>
      </c>
      <c r="AC10" s="25">
        <v>18212581705</v>
      </c>
      <c r="AD10" s="25">
        <v>20370601390</v>
      </c>
      <c r="AE10" s="25">
        <v>22612502460</v>
      </c>
      <c r="AF10" s="25">
        <v>22612502460</v>
      </c>
      <c r="AG10" s="25">
        <v>29294051829</v>
      </c>
      <c r="AH10" s="25">
        <v>34414721265</v>
      </c>
      <c r="AI10" s="25">
        <v>39830391475</v>
      </c>
      <c r="AJ10" s="25">
        <v>48957206887</v>
      </c>
      <c r="AK10" s="25">
        <v>47974340000</v>
      </c>
    </row>
    <row r="11" spans="2:37" x14ac:dyDescent="0.25">
      <c r="B11" s="8" t="s">
        <v>22</v>
      </c>
      <c r="C11" s="24">
        <v>20809761</v>
      </c>
      <c r="D11" s="25">
        <v>28803562</v>
      </c>
      <c r="E11" s="25">
        <v>43529622</v>
      </c>
      <c r="F11" s="25">
        <v>51949732</v>
      </c>
      <c r="G11" s="25">
        <v>53628387</v>
      </c>
      <c r="H11" s="25">
        <v>72153912</v>
      </c>
      <c r="I11" s="25">
        <v>105283200</v>
      </c>
      <c r="J11" s="25">
        <v>183992690</v>
      </c>
      <c r="K11" s="25">
        <v>186491255</v>
      </c>
      <c r="L11" s="25">
        <v>191738135</v>
      </c>
      <c r="M11" s="25">
        <v>217205625</v>
      </c>
      <c r="N11" s="40">
        <v>0</v>
      </c>
      <c r="O11" s="25">
        <v>9300000</v>
      </c>
      <c r="P11" s="25">
        <v>9158095</v>
      </c>
      <c r="Q11" s="25">
        <v>21522000</v>
      </c>
      <c r="R11" s="25">
        <v>15000000</v>
      </c>
      <c r="S11" s="25">
        <v>150976775</v>
      </c>
      <c r="T11" s="25">
        <v>116644120</v>
      </c>
      <c r="U11" s="25">
        <v>114599893</v>
      </c>
      <c r="V11" s="25">
        <v>128137804</v>
      </c>
      <c r="W11" s="25">
        <v>179577910</v>
      </c>
      <c r="X11" s="25">
        <v>1780181311</v>
      </c>
      <c r="Y11" s="25">
        <v>258653035</v>
      </c>
      <c r="Z11" s="25">
        <v>258653035</v>
      </c>
      <c r="AA11" s="25">
        <v>1976186335</v>
      </c>
      <c r="AB11" s="25">
        <v>1757002595</v>
      </c>
      <c r="AC11" s="25">
        <v>1834225786</v>
      </c>
      <c r="AD11" s="25">
        <v>1638269800</v>
      </c>
      <c r="AE11" s="25">
        <v>1801607020</v>
      </c>
      <c r="AF11" s="25">
        <v>1801607020</v>
      </c>
      <c r="AG11" s="25">
        <v>7675890240</v>
      </c>
      <c r="AH11" s="25">
        <v>9155985190</v>
      </c>
      <c r="AI11" s="25">
        <v>6803822230</v>
      </c>
      <c r="AJ11" s="25">
        <v>12461461172</v>
      </c>
      <c r="AK11" s="25">
        <v>13923980000</v>
      </c>
    </row>
    <row r="12" spans="2:37" x14ac:dyDescent="0.25">
      <c r="B12" s="8" t="s">
        <v>23</v>
      </c>
      <c r="C12" s="24">
        <v>21446000</v>
      </c>
      <c r="D12" s="25">
        <v>43669019</v>
      </c>
      <c r="E12" s="25">
        <v>33343599</v>
      </c>
      <c r="F12" s="25">
        <v>22338383</v>
      </c>
      <c r="G12" s="25">
        <v>25328100</v>
      </c>
      <c r="H12" s="25">
        <v>22600079</v>
      </c>
      <c r="I12" s="25">
        <v>17982924</v>
      </c>
      <c r="J12" s="25">
        <v>16039548</v>
      </c>
      <c r="K12" s="25">
        <v>11920346</v>
      </c>
      <c r="L12" s="25">
        <v>18127271</v>
      </c>
      <c r="M12" s="25">
        <v>36887580</v>
      </c>
      <c r="N12" s="25">
        <v>35374549</v>
      </c>
      <c r="O12" s="25">
        <v>59475475</v>
      </c>
      <c r="P12" s="25">
        <v>125611930</v>
      </c>
      <c r="Q12" s="25">
        <v>158454879</v>
      </c>
      <c r="R12" s="25">
        <v>197200000</v>
      </c>
      <c r="S12" s="25">
        <v>211736000</v>
      </c>
      <c r="T12" s="25">
        <v>173100000</v>
      </c>
      <c r="U12" s="25">
        <v>216087000</v>
      </c>
      <c r="V12" s="25">
        <v>434130000</v>
      </c>
      <c r="W12" s="25">
        <v>641800000</v>
      </c>
      <c r="X12" s="25">
        <v>1699654925</v>
      </c>
      <c r="Y12" s="25">
        <v>1690668270</v>
      </c>
      <c r="Z12" s="25">
        <v>1690668270</v>
      </c>
      <c r="AA12" s="25">
        <v>2026750250</v>
      </c>
      <c r="AB12" s="25">
        <v>5230555695</v>
      </c>
      <c r="AC12" s="25">
        <v>3130643850</v>
      </c>
      <c r="AD12" s="25">
        <v>2566088995</v>
      </c>
      <c r="AE12" s="25">
        <v>2554033335</v>
      </c>
      <c r="AF12" s="25">
        <v>2554033335</v>
      </c>
      <c r="AG12" s="25">
        <v>1780035510</v>
      </c>
      <c r="AH12" s="25">
        <v>1101000000</v>
      </c>
      <c r="AI12" s="25">
        <v>3732176010</v>
      </c>
      <c r="AJ12" s="25">
        <v>3758051625</v>
      </c>
      <c r="AK12" s="25">
        <v>12063318545</v>
      </c>
    </row>
    <row r="13" spans="2:37" ht="15.75" thickBot="1" x14ac:dyDescent="0.3">
      <c r="B13" s="10" t="s">
        <v>45</v>
      </c>
      <c r="C13" s="26">
        <f>SUM(C10:C12)</f>
        <v>198271300</v>
      </c>
      <c r="D13" s="26">
        <f t="shared" ref="D13:AI13" si="0">D10+D11+D12</f>
        <v>230324219</v>
      </c>
      <c r="E13" s="26">
        <f t="shared" si="0"/>
        <v>247558599</v>
      </c>
      <c r="F13" s="26">
        <f t="shared" si="0"/>
        <v>264312333</v>
      </c>
      <c r="G13" s="26">
        <f t="shared" si="0"/>
        <v>300928100</v>
      </c>
      <c r="H13" s="26">
        <f t="shared" si="0"/>
        <v>325300079</v>
      </c>
      <c r="I13" s="26">
        <f t="shared" si="0"/>
        <v>383366924</v>
      </c>
      <c r="J13" s="26">
        <f t="shared" si="0"/>
        <v>486308238</v>
      </c>
      <c r="K13" s="26">
        <f t="shared" si="0"/>
        <v>530513956</v>
      </c>
      <c r="L13" s="26">
        <f t="shared" si="0"/>
        <v>547727671</v>
      </c>
      <c r="M13" s="26">
        <f t="shared" si="0"/>
        <v>620351480</v>
      </c>
      <c r="N13" s="26">
        <f t="shared" si="0"/>
        <v>736745360</v>
      </c>
      <c r="O13" s="26">
        <f t="shared" si="0"/>
        <v>864912975</v>
      </c>
      <c r="P13" s="26">
        <f t="shared" si="0"/>
        <v>1214196930</v>
      </c>
      <c r="Q13" s="26">
        <f t="shared" si="0"/>
        <v>1054472879</v>
      </c>
      <c r="R13" s="26">
        <f t="shared" si="0"/>
        <v>1017191620</v>
      </c>
      <c r="S13" s="26">
        <f t="shared" si="0"/>
        <v>1345751270</v>
      </c>
      <c r="T13" s="26">
        <f t="shared" si="0"/>
        <v>1374475000</v>
      </c>
      <c r="U13" s="26">
        <f t="shared" si="0"/>
        <v>2161093900</v>
      </c>
      <c r="V13" s="26">
        <f t="shared" si="0"/>
        <v>2249432344</v>
      </c>
      <c r="W13" s="26">
        <f t="shared" si="0"/>
        <v>3205209225</v>
      </c>
      <c r="X13" s="26">
        <f t="shared" si="0"/>
        <v>6358375696</v>
      </c>
      <c r="Y13" s="26">
        <f t="shared" si="0"/>
        <v>6520044645</v>
      </c>
      <c r="Z13" s="26">
        <f t="shared" si="0"/>
        <v>6520044645</v>
      </c>
      <c r="AA13" s="26">
        <f t="shared" si="0"/>
        <v>13880267690</v>
      </c>
      <c r="AB13" s="26">
        <f t="shared" si="0"/>
        <v>22717548185</v>
      </c>
      <c r="AC13" s="26">
        <f t="shared" si="0"/>
        <v>23177451341</v>
      </c>
      <c r="AD13" s="26">
        <f t="shared" si="0"/>
        <v>24574960185</v>
      </c>
      <c r="AE13" s="26">
        <f t="shared" si="0"/>
        <v>26968142815</v>
      </c>
      <c r="AF13" s="26">
        <f t="shared" si="0"/>
        <v>26968142815</v>
      </c>
      <c r="AG13" s="26">
        <f t="shared" si="0"/>
        <v>38749977579</v>
      </c>
      <c r="AH13" s="26">
        <f t="shared" si="0"/>
        <v>44671706455</v>
      </c>
      <c r="AI13" s="26">
        <f t="shared" si="0"/>
        <v>50366389715</v>
      </c>
      <c r="AJ13" s="26">
        <f t="shared" ref="AJ13" si="1">AJ10+AJ11+AJ12</f>
        <v>65176719684</v>
      </c>
      <c r="AK13" s="26">
        <f>AK10+AK11+AK12</f>
        <v>73961638545</v>
      </c>
    </row>
    <row r="14" spans="2:37" ht="15.75" thickTop="1" x14ac:dyDescent="0.25">
      <c r="B14" s="11" t="s">
        <v>24</v>
      </c>
    </row>
    <row r="15" spans="2:37" x14ac:dyDescent="0.25">
      <c r="B15" s="11"/>
    </row>
    <row r="16" spans="2:37" x14ac:dyDescent="0.25">
      <c r="B16" s="27" t="s">
        <v>30</v>
      </c>
    </row>
    <row r="17" spans="2:37" ht="15" customHeight="1" x14ac:dyDescent="0.25">
      <c r="B17" s="50" t="s">
        <v>31</v>
      </c>
      <c r="C17" s="50"/>
      <c r="D17" s="50"/>
      <c r="E17" s="50"/>
      <c r="F17" s="50"/>
      <c r="G17" s="50"/>
      <c r="H17" s="50"/>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row>
    <row r="18" spans="2:37" ht="48.75" customHeight="1" x14ac:dyDescent="0.25">
      <c r="B18" s="50"/>
      <c r="C18" s="50"/>
      <c r="D18" s="50"/>
      <c r="E18" s="50"/>
      <c r="F18" s="50"/>
      <c r="G18" s="50"/>
      <c r="H18" s="50"/>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row>
    <row r="19" spans="2:37" ht="99.75" customHeight="1" x14ac:dyDescent="0.25">
      <c r="B19" s="50" t="s">
        <v>32</v>
      </c>
      <c r="C19" s="50"/>
      <c r="D19" s="50"/>
      <c r="E19" s="50"/>
      <c r="F19" s="50"/>
      <c r="G19" s="50"/>
      <c r="H19" s="50"/>
    </row>
  </sheetData>
  <mergeCells count="8">
    <mergeCell ref="B2:AK2"/>
    <mergeCell ref="B5:AK5"/>
    <mergeCell ref="B17:H18"/>
    <mergeCell ref="B19:H19"/>
    <mergeCell ref="B6:AK6"/>
    <mergeCell ref="B7:AK7"/>
    <mergeCell ref="B4:AK4"/>
    <mergeCell ref="B3:AK3"/>
  </mergeCells>
  <pageMargins left="0.7" right="0.7" top="0.75" bottom="0.75" header="0.3" footer="0.3"/>
  <pageSetup orientation="portrait" r:id="rId1"/>
  <ignoredErrors>
    <ignoredError sqref="C13"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M35"/>
  <sheetViews>
    <sheetView showGridLines="0" topLeftCell="A4" zoomScale="85" zoomScaleNormal="85" workbookViewId="0">
      <selection activeCell="E19" sqref="E19"/>
    </sheetView>
  </sheetViews>
  <sheetFormatPr baseColWidth="10" defaultColWidth="9.140625" defaultRowHeight="15" x14ac:dyDescent="0.25"/>
  <cols>
    <col min="1" max="1" width="5.7109375" customWidth="1"/>
    <col min="2" max="2" width="55.85546875" bestFit="1" customWidth="1"/>
    <col min="3" max="4" width="19.140625" bestFit="1" customWidth="1"/>
    <col min="5" max="6" width="18.5703125" bestFit="1" customWidth="1"/>
    <col min="7" max="7" width="19.140625" bestFit="1" customWidth="1"/>
    <col min="8" max="14" width="19" bestFit="1" customWidth="1"/>
  </cols>
  <sheetData>
    <row r="2" spans="2:13" ht="21" x14ac:dyDescent="0.25">
      <c r="B2" s="42" t="s">
        <v>0</v>
      </c>
      <c r="C2" s="43"/>
      <c r="D2" s="43"/>
      <c r="E2" s="43"/>
      <c r="F2" s="43"/>
      <c r="G2" s="43"/>
      <c r="H2" s="43"/>
      <c r="I2" s="43"/>
      <c r="J2" s="43"/>
      <c r="K2" s="43"/>
      <c r="L2" s="43"/>
      <c r="M2" s="43"/>
    </row>
    <row r="3" spans="2:13" ht="18.75" customHeight="1" x14ac:dyDescent="0.25">
      <c r="B3" s="44" t="s">
        <v>1</v>
      </c>
      <c r="C3" s="45"/>
      <c r="D3" s="45"/>
      <c r="E3" s="45"/>
      <c r="F3" s="45"/>
      <c r="G3" s="45"/>
      <c r="H3" s="45"/>
      <c r="I3" s="45"/>
      <c r="J3" s="45"/>
      <c r="K3" s="45"/>
      <c r="L3" s="45"/>
      <c r="M3" s="45"/>
    </row>
    <row r="4" spans="2:13" ht="15" customHeight="1" x14ac:dyDescent="0.25">
      <c r="B4" s="46" t="s">
        <v>2</v>
      </c>
      <c r="C4" s="47"/>
      <c r="D4" s="47"/>
      <c r="E4" s="47"/>
      <c r="F4" s="47"/>
      <c r="G4" s="47"/>
      <c r="H4" s="47"/>
      <c r="I4" s="47"/>
      <c r="J4" s="47"/>
      <c r="K4" s="47"/>
      <c r="L4" s="47"/>
      <c r="M4" s="47"/>
    </row>
    <row r="5" spans="2:13" x14ac:dyDescent="0.25">
      <c r="B5" s="48" t="s">
        <v>3</v>
      </c>
      <c r="C5" s="49"/>
      <c r="D5" s="49"/>
      <c r="E5" s="49"/>
      <c r="F5" s="49"/>
      <c r="G5" s="49"/>
      <c r="H5" s="49"/>
      <c r="I5" s="49"/>
      <c r="J5" s="49"/>
      <c r="K5" s="49"/>
      <c r="L5" s="49"/>
      <c r="M5" s="49"/>
    </row>
    <row r="6" spans="2:13" x14ac:dyDescent="0.25">
      <c r="B6" s="48" t="s">
        <v>43</v>
      </c>
      <c r="C6" s="49"/>
      <c r="D6" s="49"/>
      <c r="E6" s="49"/>
      <c r="F6" s="49"/>
      <c r="G6" s="49"/>
      <c r="H6" s="49"/>
      <c r="I6" s="49"/>
      <c r="J6" s="49"/>
      <c r="K6" s="49"/>
      <c r="L6" s="49"/>
      <c r="M6" s="49"/>
    </row>
    <row r="7" spans="2:13" x14ac:dyDescent="0.25">
      <c r="B7" s="41" t="s">
        <v>20</v>
      </c>
      <c r="C7" s="41"/>
      <c r="D7" s="41"/>
      <c r="E7" s="41"/>
      <c r="F7" s="41"/>
      <c r="G7" s="41"/>
      <c r="H7" s="41"/>
      <c r="I7" s="41"/>
      <c r="J7" s="41"/>
      <c r="K7" s="41"/>
      <c r="L7" s="41"/>
      <c r="M7" s="41"/>
    </row>
    <row r="9" spans="2:13" x14ac:dyDescent="0.25">
      <c r="B9" s="6" t="s">
        <v>6</v>
      </c>
      <c r="C9" s="7">
        <v>2003</v>
      </c>
      <c r="D9" s="7">
        <v>2004</v>
      </c>
      <c r="E9" s="7">
        <v>2005</v>
      </c>
      <c r="F9" s="7">
        <v>2006</v>
      </c>
      <c r="G9" s="7">
        <v>2007</v>
      </c>
      <c r="H9" s="7">
        <v>2008</v>
      </c>
      <c r="I9" s="7">
        <v>2009</v>
      </c>
      <c r="J9" s="7">
        <v>2010</v>
      </c>
      <c r="K9" s="7">
        <v>2011</v>
      </c>
      <c r="L9" s="7">
        <v>2012</v>
      </c>
      <c r="M9" s="7">
        <v>2013</v>
      </c>
    </row>
    <row r="10" spans="2:13" x14ac:dyDescent="0.25">
      <c r="B10" s="8" t="s">
        <v>34</v>
      </c>
      <c r="C10" s="24">
        <v>51479000196</v>
      </c>
      <c r="D10" s="24">
        <v>62886480943</v>
      </c>
      <c r="E10" s="24">
        <v>121598728480</v>
      </c>
      <c r="F10" s="24">
        <v>144433414066</v>
      </c>
      <c r="G10" s="24">
        <v>169282368505</v>
      </c>
      <c r="H10" s="24">
        <v>190904074746</v>
      </c>
      <c r="I10" s="24">
        <v>197284213311.00021</v>
      </c>
      <c r="J10" s="24">
        <v>217024700532.00006</v>
      </c>
      <c r="K10" s="24">
        <v>219674962552.00037</v>
      </c>
      <c r="L10" s="24">
        <v>295567324437.00037</v>
      </c>
      <c r="M10" s="24">
        <v>312584678146.99969</v>
      </c>
    </row>
    <row r="11" spans="2:13" x14ac:dyDescent="0.25">
      <c r="B11" s="8" t="s">
        <v>35</v>
      </c>
      <c r="C11" s="25">
        <v>11706112113</v>
      </c>
      <c r="D11" s="25">
        <v>24913363298</v>
      </c>
      <c r="E11" s="25">
        <v>10721894477</v>
      </c>
      <c r="F11" s="25">
        <v>19864435115</v>
      </c>
      <c r="G11" s="25">
        <v>14333613278</v>
      </c>
      <c r="H11" s="25">
        <v>24733555936</v>
      </c>
      <c r="I11" s="25">
        <v>22535438286.999996</v>
      </c>
      <c r="J11" s="25">
        <v>27723853528</v>
      </c>
      <c r="K11" s="25">
        <v>28196473059.999996</v>
      </c>
      <c r="L11" s="25">
        <v>28646936511.000004</v>
      </c>
      <c r="M11" s="25">
        <v>31820471416</v>
      </c>
    </row>
    <row r="12" spans="2:13" x14ac:dyDescent="0.25">
      <c r="B12" s="8" t="s">
        <v>36</v>
      </c>
      <c r="C12" s="14">
        <v>0</v>
      </c>
      <c r="D12" s="14">
        <v>0</v>
      </c>
      <c r="E12" s="14">
        <v>0</v>
      </c>
      <c r="F12" s="14">
        <v>0</v>
      </c>
      <c r="G12" s="14">
        <v>0</v>
      </c>
      <c r="H12" s="24">
        <v>12178054889</v>
      </c>
      <c r="I12" s="24">
        <v>8357620000.000001</v>
      </c>
      <c r="J12" s="24">
        <v>972460000</v>
      </c>
      <c r="K12" s="24">
        <v>18859010000</v>
      </c>
      <c r="L12" s="14">
        <v>0</v>
      </c>
      <c r="M12" s="24">
        <v>25981040119.999996</v>
      </c>
    </row>
    <row r="13" spans="2:13" x14ac:dyDescent="0.25">
      <c r="B13" s="8" t="s">
        <v>37</v>
      </c>
      <c r="C13" s="24">
        <v>9648379604</v>
      </c>
      <c r="D13" s="24">
        <v>8542088548</v>
      </c>
      <c r="E13" s="24">
        <v>25151399982</v>
      </c>
      <c r="F13" s="24">
        <v>26508129710</v>
      </c>
      <c r="G13" s="24">
        <v>28725811540.849998</v>
      </c>
      <c r="H13" s="24">
        <v>28068948752</v>
      </c>
      <c r="I13" s="24">
        <v>51508938294.000015</v>
      </c>
      <c r="J13" s="24">
        <v>61040330000.000008</v>
      </c>
      <c r="K13" s="24">
        <v>56169299999.999992</v>
      </c>
      <c r="L13" s="24">
        <v>45018080447</v>
      </c>
      <c r="M13" s="24">
        <v>80063221224.000015</v>
      </c>
    </row>
    <row r="14" spans="2:13" x14ac:dyDescent="0.25">
      <c r="B14" s="8" t="s">
        <v>42</v>
      </c>
      <c r="C14" s="24">
        <v>654340871</v>
      </c>
      <c r="D14" s="24">
        <v>604472538</v>
      </c>
      <c r="E14" s="24">
        <v>2680020355</v>
      </c>
      <c r="F14" s="24">
        <v>3379669302</v>
      </c>
      <c r="G14" s="24">
        <v>4793844030</v>
      </c>
      <c r="H14" s="24">
        <v>3897959357.9999986</v>
      </c>
      <c r="I14" s="24">
        <v>3105431994.9999995</v>
      </c>
      <c r="J14" s="24">
        <v>4100000000.000001</v>
      </c>
      <c r="K14" s="24">
        <v>3865000000.0000005</v>
      </c>
      <c r="L14" s="24">
        <v>4950257150</v>
      </c>
      <c r="M14" s="24">
        <v>4277882686</v>
      </c>
    </row>
    <row r="15" spans="2:13" ht="15.75" thickBot="1" x14ac:dyDescent="0.3">
      <c r="B15" s="10" t="s">
        <v>41</v>
      </c>
      <c r="C15" s="26">
        <f>SUM(C10:C14)</f>
        <v>73487832784</v>
      </c>
      <c r="D15" s="26">
        <f t="shared" ref="D15:G15" si="0">SUM(D10:D14)</f>
        <v>96946405327</v>
      </c>
      <c r="E15" s="26">
        <f t="shared" si="0"/>
        <v>160152043294</v>
      </c>
      <c r="F15" s="26">
        <f t="shared" si="0"/>
        <v>194185648193</v>
      </c>
      <c r="G15" s="26">
        <f t="shared" si="0"/>
        <v>217135637353.85001</v>
      </c>
      <c r="H15" s="26">
        <f>SUM(H10:H14)</f>
        <v>259782593681</v>
      </c>
      <c r="I15" s="26">
        <f t="shared" ref="I15:M15" si="1">SUM(I10:I14)</f>
        <v>282791641887.00024</v>
      </c>
      <c r="J15" s="26">
        <f t="shared" si="1"/>
        <v>310861344060.00006</v>
      </c>
      <c r="K15" s="26">
        <f t="shared" si="1"/>
        <v>326764745612.00037</v>
      </c>
      <c r="L15" s="26">
        <f t="shared" si="1"/>
        <v>374182598545.00037</v>
      </c>
      <c r="M15" s="26">
        <f t="shared" si="1"/>
        <v>454727293592.99969</v>
      </c>
    </row>
    <row r="16" spans="2:13" ht="15.75" thickTop="1" x14ac:dyDescent="0.25">
      <c r="B16" s="6" t="s">
        <v>38</v>
      </c>
      <c r="C16" s="7">
        <v>2003</v>
      </c>
      <c r="D16" s="7">
        <v>2004</v>
      </c>
      <c r="E16" s="7">
        <v>2005</v>
      </c>
      <c r="F16" s="7">
        <v>2006</v>
      </c>
      <c r="G16" s="7">
        <v>2007</v>
      </c>
      <c r="H16" s="7">
        <v>2008</v>
      </c>
      <c r="I16" s="7">
        <v>2009</v>
      </c>
      <c r="J16" s="7">
        <v>2010</v>
      </c>
      <c r="K16" s="7">
        <v>2011</v>
      </c>
      <c r="L16" s="7">
        <v>2012</v>
      </c>
      <c r="M16" s="7">
        <v>2013</v>
      </c>
    </row>
    <row r="17" spans="2:13" x14ac:dyDescent="0.25">
      <c r="B17" s="31" t="s">
        <v>34</v>
      </c>
      <c r="C17" s="32">
        <v>2673626774</v>
      </c>
      <c r="D17" s="32">
        <v>4805935124</v>
      </c>
      <c r="E17" s="32">
        <v>11694658518</v>
      </c>
      <c r="F17" s="25">
        <v>10495132419</v>
      </c>
      <c r="G17" s="25">
        <v>13323412827</v>
      </c>
      <c r="H17" s="25">
        <v>19445310915</v>
      </c>
      <c r="I17" s="25">
        <v>14961912556</v>
      </c>
      <c r="J17" s="25">
        <v>144029899</v>
      </c>
      <c r="K17" s="25">
        <v>26437134777</v>
      </c>
      <c r="L17" s="25">
        <v>7704287432.999999</v>
      </c>
      <c r="M17" s="25">
        <v>19250800836.000004</v>
      </c>
    </row>
    <row r="18" spans="2:13" x14ac:dyDescent="0.25">
      <c r="B18" s="31" t="s">
        <v>35</v>
      </c>
      <c r="C18" s="32">
        <v>6838255930</v>
      </c>
      <c r="D18" s="32">
        <v>15491137425</v>
      </c>
      <c r="E18" s="32">
        <v>12420191310</v>
      </c>
      <c r="F18">
        <v>16012997291</v>
      </c>
      <c r="G18" s="25">
        <v>17668496349</v>
      </c>
      <c r="H18" s="25">
        <v>13693704940</v>
      </c>
      <c r="I18" s="25">
        <v>14017952947</v>
      </c>
      <c r="J18" s="25">
        <v>14040330000</v>
      </c>
      <c r="K18" s="25">
        <v>15043225125</v>
      </c>
      <c r="L18" s="25">
        <v>14870062684</v>
      </c>
      <c r="M18" s="25">
        <v>16491465359.999998</v>
      </c>
    </row>
    <row r="19" spans="2:13" x14ac:dyDescent="0.25">
      <c r="B19" s="31" t="s">
        <v>47</v>
      </c>
      <c r="C19" s="14">
        <v>0</v>
      </c>
      <c r="D19" s="32">
        <v>3854000000</v>
      </c>
      <c r="E19" s="40">
        <v>0</v>
      </c>
      <c r="F19" s="40">
        <v>0</v>
      </c>
      <c r="G19" s="40">
        <v>0</v>
      </c>
      <c r="H19" s="40">
        <v>0</v>
      </c>
      <c r="I19" s="40">
        <v>0</v>
      </c>
      <c r="J19" s="40">
        <v>0</v>
      </c>
      <c r="K19" s="40">
        <v>0</v>
      </c>
      <c r="L19" s="40">
        <v>0</v>
      </c>
      <c r="M19" s="40">
        <v>0</v>
      </c>
    </row>
    <row r="20" spans="2:13" x14ac:dyDescent="0.25">
      <c r="B20" s="31" t="s">
        <v>36</v>
      </c>
      <c r="C20" s="14">
        <v>0</v>
      </c>
      <c r="D20" s="14">
        <v>0</v>
      </c>
      <c r="E20" s="32">
        <v>10492800000</v>
      </c>
      <c r="F20" s="25">
        <v>4457000000</v>
      </c>
      <c r="G20" s="25">
        <v>6802000000</v>
      </c>
      <c r="H20" s="25">
        <v>4007601016</v>
      </c>
      <c r="I20" s="25">
        <v>11655380000.000002</v>
      </c>
      <c r="J20" s="25">
        <v>34075630000.000004</v>
      </c>
      <c r="K20" s="25">
        <v>9342670000</v>
      </c>
      <c r="L20" s="25">
        <v>22363385917</v>
      </c>
      <c r="M20" s="25">
        <v>21027307383</v>
      </c>
    </row>
    <row r="21" spans="2:13" x14ac:dyDescent="0.25">
      <c r="B21" s="31" t="s">
        <v>37</v>
      </c>
      <c r="C21" s="14">
        <v>0</v>
      </c>
      <c r="D21" s="14">
        <v>0</v>
      </c>
      <c r="E21" s="32">
        <v>11834200000</v>
      </c>
      <c r="F21" s="25">
        <v>14279979432</v>
      </c>
      <c r="G21" s="25">
        <v>3550000000</v>
      </c>
      <c r="H21" s="25">
        <v>3960000000</v>
      </c>
      <c r="I21" s="25">
        <v>5572500000</v>
      </c>
      <c r="J21" s="25">
        <v>19876170000</v>
      </c>
      <c r="K21" s="25">
        <v>12888000000</v>
      </c>
      <c r="L21" s="25">
        <v>10880480000</v>
      </c>
      <c r="M21" s="25">
        <v>19349486421</v>
      </c>
    </row>
    <row r="22" spans="2:13" ht="15.75" thickBot="1" x14ac:dyDescent="0.3">
      <c r="B22" s="10" t="s">
        <v>39</v>
      </c>
      <c r="C22" s="10">
        <f t="shared" ref="C22:H22" si="2">SUM(C17:C21)</f>
        <v>9511882704</v>
      </c>
      <c r="D22" s="10">
        <f t="shared" si="2"/>
        <v>24151072549</v>
      </c>
      <c r="E22" s="10">
        <f t="shared" si="2"/>
        <v>46441849828</v>
      </c>
      <c r="F22" s="10">
        <f t="shared" si="2"/>
        <v>45245109142</v>
      </c>
      <c r="G22" s="10">
        <f t="shared" si="2"/>
        <v>41343909176</v>
      </c>
      <c r="H22" s="10">
        <f t="shared" si="2"/>
        <v>41106616871</v>
      </c>
      <c r="I22" s="10">
        <f t="shared" ref="I22:M22" si="3">SUM(I17:I21)</f>
        <v>46207745503</v>
      </c>
      <c r="J22" s="10">
        <f t="shared" si="3"/>
        <v>68136159899</v>
      </c>
      <c r="K22" s="10">
        <f t="shared" si="3"/>
        <v>63711029902</v>
      </c>
      <c r="L22" s="10">
        <f t="shared" si="3"/>
        <v>55818216034</v>
      </c>
      <c r="M22" s="10">
        <f t="shared" si="3"/>
        <v>76119060000</v>
      </c>
    </row>
    <row r="23" spans="2:13" ht="16.5" thickTop="1" thickBot="1" x14ac:dyDescent="0.3">
      <c r="B23" s="10" t="s">
        <v>40</v>
      </c>
      <c r="C23" s="26">
        <f t="shared" ref="C23:H23" si="4">C22+C15</f>
        <v>82999715488</v>
      </c>
      <c r="D23" s="26">
        <f t="shared" si="4"/>
        <v>121097477876</v>
      </c>
      <c r="E23" s="26">
        <f t="shared" si="4"/>
        <v>206593893122</v>
      </c>
      <c r="F23" s="26">
        <f t="shared" si="4"/>
        <v>239430757335</v>
      </c>
      <c r="G23" s="26">
        <f t="shared" si="4"/>
        <v>258479546529.85001</v>
      </c>
      <c r="H23" s="26">
        <f t="shared" si="4"/>
        <v>300889210552</v>
      </c>
      <c r="I23" s="26">
        <f t="shared" ref="I23:M23" si="5">I22+I15</f>
        <v>328999387390.00024</v>
      </c>
      <c r="J23" s="26">
        <f t="shared" si="5"/>
        <v>378997503959.00006</v>
      </c>
      <c r="K23" s="26">
        <f t="shared" si="5"/>
        <v>390475775514.00037</v>
      </c>
      <c r="L23" s="26">
        <f t="shared" si="5"/>
        <v>430000814579.00037</v>
      </c>
      <c r="M23" s="26">
        <f t="shared" si="5"/>
        <v>530846353592.99969</v>
      </c>
    </row>
    <row r="24" spans="2:13" ht="15.75" thickTop="1" x14ac:dyDescent="0.25">
      <c r="B24" s="11" t="s">
        <v>24</v>
      </c>
      <c r="C24" s="30"/>
      <c r="D24" s="30"/>
      <c r="E24" s="30"/>
      <c r="F24" s="30"/>
      <c r="G24" s="30"/>
      <c r="H24" s="30"/>
    </row>
    <row r="25" spans="2:13" x14ac:dyDescent="0.25">
      <c r="B25" s="15"/>
      <c r="C25" s="30"/>
      <c r="D25" s="30"/>
      <c r="E25" s="30"/>
      <c r="F25" s="30"/>
      <c r="G25" s="30"/>
      <c r="H25" s="30"/>
      <c r="I25" s="30"/>
      <c r="J25" s="30"/>
      <c r="K25" s="30"/>
      <c r="L25" s="30"/>
      <c r="M25" s="30"/>
    </row>
    <row r="26" spans="2:13" x14ac:dyDescent="0.25">
      <c r="B26" s="33"/>
      <c r="C26" s="30"/>
      <c r="D26" s="30"/>
      <c r="E26" s="30"/>
      <c r="F26" s="30"/>
      <c r="G26" s="30"/>
      <c r="H26" s="30"/>
    </row>
    <row r="27" spans="2:13" x14ac:dyDescent="0.25">
      <c r="B27" s="33"/>
      <c r="C27" s="30" t="s">
        <v>48</v>
      </c>
      <c r="D27" s="33"/>
      <c r="E27" s="33"/>
      <c r="F27" s="33"/>
      <c r="G27" s="30"/>
      <c r="H27" s="30"/>
    </row>
    <row r="28" spans="2:13" x14ac:dyDescent="0.25">
      <c r="B28" s="33"/>
      <c r="C28" s="33"/>
      <c r="D28" s="33"/>
      <c r="E28" s="33"/>
      <c r="F28" s="15"/>
      <c r="G28" s="15"/>
      <c r="H28" s="39"/>
      <c r="I28" s="39"/>
      <c r="J28" s="39"/>
      <c r="K28" s="39"/>
      <c r="L28" s="39"/>
      <c r="M28" s="39"/>
    </row>
    <row r="29" spans="2:13" x14ac:dyDescent="0.25">
      <c r="B29" s="33"/>
      <c r="C29" s="33"/>
      <c r="D29" s="33"/>
      <c r="E29" s="33"/>
      <c r="F29" s="33"/>
      <c r="G29" s="30"/>
      <c r="H29" s="30"/>
    </row>
    <row r="30" spans="2:13" x14ac:dyDescent="0.25">
      <c r="B30" s="33"/>
      <c r="C30" s="33"/>
      <c r="D30" s="33"/>
      <c r="E30" s="33"/>
      <c r="F30" s="33"/>
    </row>
    <row r="31" spans="2:13" x14ac:dyDescent="0.25">
      <c r="B31" s="11"/>
    </row>
    <row r="32" spans="2:13" x14ac:dyDescent="0.25">
      <c r="B32" s="27"/>
    </row>
    <row r="33" spans="2:13" ht="15" customHeight="1" x14ac:dyDescent="0.25">
      <c r="B33" s="50"/>
      <c r="H33" s="34"/>
      <c r="I33" s="34"/>
      <c r="J33" s="34"/>
      <c r="K33" s="34"/>
      <c r="L33" s="34"/>
      <c r="M33" s="34"/>
    </row>
    <row r="34" spans="2:13" x14ac:dyDescent="0.25">
      <c r="B34" s="50"/>
    </row>
    <row r="35" spans="2:13" x14ac:dyDescent="0.25">
      <c r="B35" s="37"/>
    </row>
  </sheetData>
  <mergeCells count="7">
    <mergeCell ref="B33:B34"/>
    <mergeCell ref="B2:M2"/>
    <mergeCell ref="B7:M7"/>
    <mergeCell ref="B6:M6"/>
    <mergeCell ref="B5:M5"/>
    <mergeCell ref="B4:M4"/>
    <mergeCell ref="B3:M3"/>
  </mergeCells>
  <pageMargins left="0.7" right="0.7" top="0.75" bottom="0.75" header="0.3" footer="0.3"/>
  <pageSetup orientation="portrait" r:id="rId1"/>
  <ignoredErrors>
    <ignoredError sqref="H22:M22 C22:G22 H15:M15 C15:G15"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2:H34"/>
  <sheetViews>
    <sheetView showGridLines="0" tabSelected="1" zoomScale="85" zoomScaleNormal="85" workbookViewId="0">
      <selection activeCell="D39" sqref="D39"/>
    </sheetView>
  </sheetViews>
  <sheetFormatPr baseColWidth="10" defaultColWidth="9.140625" defaultRowHeight="15" x14ac:dyDescent="0.25"/>
  <cols>
    <col min="1" max="1" width="5.7109375" customWidth="1"/>
    <col min="2" max="2" width="55.85546875" bestFit="1" customWidth="1"/>
    <col min="3" max="4" width="19" bestFit="1" customWidth="1"/>
    <col min="5" max="6" width="18" bestFit="1" customWidth="1"/>
    <col min="7" max="7" width="19" bestFit="1" customWidth="1"/>
    <col min="8" max="8" width="22.42578125" customWidth="1"/>
  </cols>
  <sheetData>
    <row r="2" spans="2:8" ht="21" x14ac:dyDescent="0.25">
      <c r="B2" s="42" t="s">
        <v>0</v>
      </c>
      <c r="C2" s="43"/>
      <c r="D2" s="43"/>
      <c r="E2" s="43"/>
      <c r="F2" s="43"/>
      <c r="G2" s="43"/>
      <c r="H2" s="43"/>
    </row>
    <row r="3" spans="2:8" ht="18.75" customHeight="1" x14ac:dyDescent="0.25">
      <c r="B3" s="44" t="s">
        <v>1</v>
      </c>
      <c r="C3" s="45"/>
      <c r="D3" s="45"/>
      <c r="E3" s="45"/>
      <c r="F3" s="45"/>
      <c r="G3" s="45"/>
      <c r="H3" s="45"/>
    </row>
    <row r="4" spans="2:8" ht="15" customHeight="1" x14ac:dyDescent="0.25">
      <c r="B4" s="46" t="s">
        <v>2</v>
      </c>
      <c r="C4" s="47"/>
      <c r="D4" s="47"/>
      <c r="E4" s="47"/>
      <c r="F4" s="47"/>
      <c r="G4" s="47"/>
      <c r="H4" s="47"/>
    </row>
    <row r="5" spans="2:8" x14ac:dyDescent="0.25">
      <c r="B5" s="48" t="s">
        <v>3</v>
      </c>
      <c r="C5" s="49"/>
      <c r="D5" s="49"/>
      <c r="E5" s="49"/>
      <c r="F5" s="49"/>
      <c r="G5" s="49"/>
      <c r="H5" s="49"/>
    </row>
    <row r="6" spans="2:8" x14ac:dyDescent="0.25">
      <c r="B6" s="48" t="s">
        <v>33</v>
      </c>
      <c r="C6" s="49"/>
      <c r="D6" s="49"/>
      <c r="E6" s="49"/>
      <c r="F6" s="49"/>
      <c r="G6" s="49"/>
      <c r="H6" s="49"/>
    </row>
    <row r="7" spans="2:8" x14ac:dyDescent="0.25">
      <c r="B7" s="41" t="s">
        <v>20</v>
      </c>
      <c r="C7" s="41"/>
      <c r="D7" s="41"/>
      <c r="E7" s="41"/>
      <c r="F7" s="41"/>
      <c r="G7" s="41"/>
      <c r="H7" s="41"/>
    </row>
    <row r="9" spans="2:8" x14ac:dyDescent="0.25">
      <c r="B9" s="6" t="s">
        <v>6</v>
      </c>
      <c r="C9" s="7">
        <v>2014</v>
      </c>
      <c r="D9" s="7">
        <v>2015</v>
      </c>
      <c r="E9" s="7">
        <v>2016</v>
      </c>
      <c r="F9" s="7">
        <v>2017</v>
      </c>
      <c r="G9" s="7">
        <v>2018</v>
      </c>
      <c r="H9" s="7">
        <v>2019</v>
      </c>
    </row>
    <row r="10" spans="2:8" x14ac:dyDescent="0.25">
      <c r="B10" s="8" t="s">
        <v>34</v>
      </c>
      <c r="C10" s="24">
        <v>346251991961</v>
      </c>
      <c r="D10" s="24">
        <v>371207704242</v>
      </c>
      <c r="E10" s="24">
        <v>403571090338</v>
      </c>
      <c r="F10" s="24">
        <v>444827751518</v>
      </c>
      <c r="G10" s="24">
        <v>491467299462</v>
      </c>
      <c r="H10" s="24">
        <v>489674449064</v>
      </c>
    </row>
    <row r="11" spans="2:8" x14ac:dyDescent="0.25">
      <c r="B11" s="8" t="s">
        <v>35</v>
      </c>
      <c r="C11" s="25">
        <v>31052089434</v>
      </c>
      <c r="D11" s="25">
        <v>36411255138</v>
      </c>
      <c r="E11" s="25">
        <v>59153547570</v>
      </c>
      <c r="F11" s="25">
        <v>67663757052</v>
      </c>
      <c r="G11" s="25">
        <v>80214368657</v>
      </c>
      <c r="H11" s="25">
        <v>83654453781</v>
      </c>
    </row>
    <row r="12" spans="2:8" x14ac:dyDescent="0.25">
      <c r="B12" s="8" t="s">
        <v>36</v>
      </c>
      <c r="C12" s="24">
        <v>11337158790</v>
      </c>
      <c r="D12" s="24">
        <v>13607597453</v>
      </c>
      <c r="E12" s="24">
        <v>29737346154</v>
      </c>
      <c r="F12" s="24">
        <v>48574366304</v>
      </c>
      <c r="G12" s="24">
        <v>61376493748</v>
      </c>
      <c r="H12" s="24">
        <v>72818391466</v>
      </c>
    </row>
    <row r="13" spans="2:8" x14ac:dyDescent="0.25">
      <c r="B13" s="8" t="s">
        <v>37</v>
      </c>
      <c r="C13" s="24">
        <v>107883441553</v>
      </c>
      <c r="D13" s="24">
        <v>102599085023</v>
      </c>
      <c r="E13" s="24">
        <v>70168015932</v>
      </c>
      <c r="F13" s="24">
        <v>61442747551</v>
      </c>
      <c r="G13" s="24">
        <v>55182824791</v>
      </c>
      <c r="H13" s="24">
        <v>116421343142</v>
      </c>
    </row>
    <row r="14" spans="2:8" x14ac:dyDescent="0.25">
      <c r="B14" s="8" t="s">
        <v>42</v>
      </c>
      <c r="C14" s="24">
        <v>5059948015</v>
      </c>
      <c r="D14" s="24">
        <v>5490423734</v>
      </c>
      <c r="E14" s="24">
        <v>3561777000</v>
      </c>
      <c r="F14" s="24">
        <v>1898422656</v>
      </c>
      <c r="G14" s="24">
        <v>1645238069</v>
      </c>
      <c r="H14" s="24">
        <v>2887223100</v>
      </c>
    </row>
    <row r="15" spans="2:8" ht="15.75" thickBot="1" x14ac:dyDescent="0.3">
      <c r="B15" s="10" t="s">
        <v>41</v>
      </c>
      <c r="C15" s="26">
        <f>SUM(C10:C14)</f>
        <v>501584629753</v>
      </c>
      <c r="D15" s="26">
        <f t="shared" ref="D15:H15" si="0">SUM(D10:D14)</f>
        <v>529316065590</v>
      </c>
      <c r="E15" s="26">
        <f t="shared" si="0"/>
        <v>566191776994</v>
      </c>
      <c r="F15" s="26">
        <f t="shared" si="0"/>
        <v>624407045081</v>
      </c>
      <c r="G15" s="26">
        <f t="shared" si="0"/>
        <v>689886224727</v>
      </c>
      <c r="H15" s="26">
        <f t="shared" si="0"/>
        <v>765455860553</v>
      </c>
    </row>
    <row r="16" spans="2:8" ht="15.75" thickTop="1" x14ac:dyDescent="0.25">
      <c r="B16" s="6" t="s">
        <v>38</v>
      </c>
      <c r="C16" s="7">
        <v>2014</v>
      </c>
      <c r="D16" s="7">
        <v>2015</v>
      </c>
      <c r="E16" s="7">
        <v>2016</v>
      </c>
      <c r="F16" s="7">
        <v>2017</v>
      </c>
      <c r="G16" s="7">
        <v>2018</v>
      </c>
      <c r="H16" s="7">
        <v>2019</v>
      </c>
    </row>
    <row r="17" spans="2:8" x14ac:dyDescent="0.25">
      <c r="B17" s="31" t="s">
        <v>34</v>
      </c>
      <c r="C17" s="32">
        <v>23347357338</v>
      </c>
      <c r="D17" s="32">
        <v>24159829643</v>
      </c>
      <c r="E17" s="32">
        <v>24011907872</v>
      </c>
      <c r="F17" s="25">
        <v>25123261792</v>
      </c>
      <c r="G17" s="25">
        <v>28933577079</v>
      </c>
      <c r="H17" s="25">
        <v>113698504221</v>
      </c>
    </row>
    <row r="18" spans="2:8" x14ac:dyDescent="0.25">
      <c r="B18" s="31" t="s">
        <v>35</v>
      </c>
      <c r="C18" s="32">
        <v>18164219372</v>
      </c>
      <c r="D18" s="32">
        <v>18164219363</v>
      </c>
      <c r="E18" s="14">
        <v>0</v>
      </c>
      <c r="F18" s="14">
        <v>0</v>
      </c>
      <c r="G18" s="25">
        <v>626576720</v>
      </c>
      <c r="H18" s="25">
        <v>15867219</v>
      </c>
    </row>
    <row r="19" spans="2:8" x14ac:dyDescent="0.25">
      <c r="B19" s="31" t="s">
        <v>36</v>
      </c>
      <c r="C19" s="32">
        <v>22517071271</v>
      </c>
      <c r="D19" s="32">
        <v>28382349054</v>
      </c>
      <c r="E19" s="32">
        <v>25851353844</v>
      </c>
      <c r="F19" s="25">
        <v>17014838695.999998</v>
      </c>
      <c r="G19" s="25">
        <v>8623506252</v>
      </c>
      <c r="H19" s="14">
        <v>0</v>
      </c>
    </row>
    <row r="20" spans="2:8" x14ac:dyDescent="0.25">
      <c r="B20" s="31" t="s">
        <v>37</v>
      </c>
      <c r="C20" s="32">
        <v>47523538343</v>
      </c>
      <c r="D20" s="32">
        <v>30911454377</v>
      </c>
      <c r="E20" s="32">
        <v>47502996970</v>
      </c>
      <c r="F20" s="25">
        <v>44854225567</v>
      </c>
      <c r="G20" s="25">
        <v>88495455639</v>
      </c>
      <c r="H20" s="38">
        <v>42640314358</v>
      </c>
    </row>
    <row r="21" spans="2:8" ht="15.75" thickBot="1" x14ac:dyDescent="0.3">
      <c r="B21" s="10" t="s">
        <v>39</v>
      </c>
      <c r="C21" s="10">
        <f t="shared" ref="C21:H21" si="1">SUM(C17:C20)</f>
        <v>111552186324</v>
      </c>
      <c r="D21" s="10">
        <f t="shared" si="1"/>
        <v>101617852437</v>
      </c>
      <c r="E21" s="10">
        <f t="shared" si="1"/>
        <v>97366258686</v>
      </c>
      <c r="F21" s="10">
        <f t="shared" si="1"/>
        <v>86992326055</v>
      </c>
      <c r="G21" s="10">
        <f t="shared" si="1"/>
        <v>126679115690</v>
      </c>
      <c r="H21" s="10">
        <f t="shared" si="1"/>
        <v>156354685798</v>
      </c>
    </row>
    <row r="22" spans="2:8" ht="16.5" thickTop="1" thickBot="1" x14ac:dyDescent="0.3">
      <c r="B22" s="10" t="s">
        <v>40</v>
      </c>
      <c r="C22" s="26">
        <f t="shared" ref="C22:H22" si="2">C21+C15</f>
        <v>613136816077</v>
      </c>
      <c r="D22" s="26">
        <f t="shared" si="2"/>
        <v>630933918027</v>
      </c>
      <c r="E22" s="26">
        <f t="shared" si="2"/>
        <v>663558035680</v>
      </c>
      <c r="F22" s="26">
        <f t="shared" si="2"/>
        <v>711399371136</v>
      </c>
      <c r="G22" s="26">
        <f t="shared" si="2"/>
        <v>816565340417</v>
      </c>
      <c r="H22" s="26">
        <f t="shared" si="2"/>
        <v>921810546351</v>
      </c>
    </row>
    <row r="23" spans="2:8" ht="15.75" thickTop="1" x14ac:dyDescent="0.25">
      <c r="B23" s="11" t="s">
        <v>24</v>
      </c>
      <c r="C23" s="30"/>
      <c r="D23" s="30"/>
      <c r="E23" s="30"/>
      <c r="F23" s="30"/>
      <c r="G23" s="30"/>
      <c r="H23" s="30"/>
    </row>
    <row r="24" spans="2:8" x14ac:dyDescent="0.25">
      <c r="B24" s="15"/>
      <c r="C24" s="30"/>
      <c r="D24" s="30"/>
      <c r="E24" s="30"/>
      <c r="F24" s="30"/>
      <c r="G24" s="30"/>
      <c r="H24" s="30"/>
    </row>
    <row r="25" spans="2:8" x14ac:dyDescent="0.25">
      <c r="B25" s="33"/>
      <c r="C25" s="30"/>
      <c r="D25" s="30"/>
      <c r="E25" s="30"/>
      <c r="F25" s="30"/>
      <c r="G25" s="30"/>
      <c r="H25" s="30"/>
    </row>
    <row r="26" spans="2:8" x14ac:dyDescent="0.25">
      <c r="B26" s="33"/>
      <c r="C26" s="33"/>
      <c r="D26" s="33"/>
      <c r="E26" s="33"/>
      <c r="F26" s="33"/>
      <c r="G26" s="30"/>
      <c r="H26" s="30"/>
    </row>
    <row r="27" spans="2:8" x14ac:dyDescent="0.25">
      <c r="B27" s="33"/>
      <c r="C27" s="33"/>
      <c r="D27" s="33"/>
      <c r="E27" s="33"/>
      <c r="F27" s="33"/>
      <c r="G27" s="30"/>
      <c r="H27" s="30"/>
    </row>
    <row r="28" spans="2:8" x14ac:dyDescent="0.25">
      <c r="B28" s="33"/>
      <c r="C28" s="33"/>
      <c r="D28" s="33"/>
      <c r="E28" s="33"/>
      <c r="F28" s="33"/>
      <c r="G28" s="30"/>
      <c r="H28" s="30"/>
    </row>
    <row r="29" spans="2:8" x14ac:dyDescent="0.25">
      <c r="B29" s="33"/>
      <c r="C29" s="33"/>
      <c r="D29" s="33"/>
      <c r="E29" s="33"/>
      <c r="F29" s="33"/>
    </row>
    <row r="30" spans="2:8" x14ac:dyDescent="0.25">
      <c r="B30" s="11"/>
    </row>
    <row r="31" spans="2:8" x14ac:dyDescent="0.25">
      <c r="B31" s="27"/>
    </row>
    <row r="32" spans="2:8" ht="15" customHeight="1" x14ac:dyDescent="0.25">
      <c r="B32" s="50"/>
    </row>
    <row r="33" spans="2:2" x14ac:dyDescent="0.25">
      <c r="B33" s="50"/>
    </row>
    <row r="34" spans="2:2" x14ac:dyDescent="0.25">
      <c r="B34" s="29"/>
    </row>
  </sheetData>
  <mergeCells count="7">
    <mergeCell ref="B32:B33"/>
    <mergeCell ref="B2:H2"/>
    <mergeCell ref="B3:H3"/>
    <mergeCell ref="B4:H4"/>
    <mergeCell ref="B5:H5"/>
    <mergeCell ref="B6:H6"/>
    <mergeCell ref="B7:H7"/>
  </mergeCells>
  <pageMargins left="0.7" right="0.7" top="0.75" bottom="0.75" header="0.3" footer="0.3"/>
  <pageSetup orientation="portrait" r:id="rId1"/>
  <ignoredErrors>
    <ignoredError sqref="C21:H21 C15:H15"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1930</vt:lpstr>
      <vt:lpstr>1931</vt:lpstr>
      <vt:lpstr>1932</vt:lpstr>
      <vt:lpstr>1933</vt:lpstr>
      <vt:lpstr>1934-1966</vt:lpstr>
      <vt:lpstr>1967</vt:lpstr>
      <vt:lpstr>1968-2002</vt:lpstr>
      <vt:lpstr>2003-2013</vt:lpstr>
      <vt:lpstr>2014-2019</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Pansante Estudios Economicos</dc:creator>
  <cp:lastModifiedBy>Maria D.Mariñas M.</cp:lastModifiedBy>
  <dcterms:created xsi:type="dcterms:W3CDTF">2019-05-10T13:11:10Z</dcterms:created>
  <dcterms:modified xsi:type="dcterms:W3CDTF">2019-06-18T14:50:11Z</dcterms:modified>
</cp:coreProperties>
</file>