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CEP\50 años\Finales\Gasto\"/>
    </mc:Choice>
  </mc:AlternateContent>
  <bookViews>
    <workbookView xWindow="0" yWindow="0" windowWidth="28800" windowHeight="13725" firstSheet="20" activeTab="35"/>
  </bookViews>
  <sheets>
    <sheet name="1966-1967" sheetId="1" r:id="rId1"/>
    <sheet name="1968-" sheetId="2" r:id="rId2"/>
    <sheet name="1969" sheetId="3" r:id="rId3"/>
    <sheet name="1970" sheetId="5" r:id="rId4"/>
    <sheet name="1971-73" sheetId="6" r:id="rId5"/>
    <sheet name="1974" sheetId="4" r:id="rId6"/>
    <sheet name="1975-76" sheetId="7" r:id="rId7"/>
    <sheet name="1977-" sheetId="8" r:id="rId8"/>
    <sheet name="1978" sheetId="9" r:id="rId9"/>
    <sheet name="1979" sheetId="10" r:id="rId10"/>
    <sheet name="1980" sheetId="11" r:id="rId11"/>
    <sheet name="1981-" sheetId="12" r:id="rId12"/>
    <sheet name="1982-" sheetId="13" r:id="rId13"/>
    <sheet name="1983" sheetId="14" r:id="rId14"/>
    <sheet name="1984" sheetId="15" r:id="rId15"/>
    <sheet name="1985" sheetId="16" r:id="rId16"/>
    <sheet name="1986" sheetId="17" r:id="rId17"/>
    <sheet name="1987" sheetId="18" r:id="rId18"/>
    <sheet name="1988-89" sheetId="19" r:id="rId19"/>
    <sheet name="1990" sheetId="27" r:id="rId20"/>
    <sheet name="1991" sheetId="28" r:id="rId21"/>
    <sheet name="1992" sheetId="25" r:id="rId22"/>
    <sheet name="1993" sheetId="26" r:id="rId23"/>
    <sheet name="1994" sheetId="29" r:id="rId24"/>
    <sheet name="1995-1996" sheetId="30" r:id="rId25"/>
    <sheet name="1997-2001" sheetId="24" r:id="rId26"/>
    <sheet name="2002" sheetId="23" r:id="rId27"/>
    <sheet name="2003" sheetId="21" r:id="rId28"/>
    <sheet name="2004-" sheetId="32" r:id="rId29"/>
    <sheet name="2005" sheetId="33" r:id="rId30"/>
    <sheet name="2006" sheetId="34" r:id="rId31"/>
    <sheet name="2007" sheetId="35" r:id="rId32"/>
    <sheet name="2008-09" sheetId="37" r:id="rId33"/>
    <sheet name="2010" sheetId="38" r:id="rId34"/>
    <sheet name="2011-13" sheetId="39" r:id="rId35"/>
    <sheet name="2014-16" sheetId="22" r:id="rId3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34" l="1"/>
  <c r="C13" i="38"/>
  <c r="C31" i="35" l="1"/>
  <c r="C23" i="4"/>
  <c r="C22" i="2"/>
  <c r="C49" i="1"/>
  <c r="D35" i="1"/>
  <c r="C35" i="1"/>
  <c r="D11" i="1"/>
  <c r="C11" i="1"/>
  <c r="D70" i="22" l="1"/>
  <c r="E70" i="22"/>
  <c r="C70" i="22"/>
  <c r="D68" i="22"/>
  <c r="E68" i="22"/>
  <c r="C68" i="22"/>
  <c r="D54" i="22"/>
  <c r="E54" i="22"/>
  <c r="C54" i="22"/>
  <c r="D27" i="22"/>
  <c r="E27" i="22"/>
  <c r="C27" i="22"/>
  <c r="D9" i="22"/>
  <c r="E9" i="22"/>
  <c r="C9" i="22"/>
  <c r="D55" i="39"/>
  <c r="E55" i="39"/>
  <c r="C55" i="39"/>
  <c r="D53" i="39"/>
  <c r="E53" i="39"/>
  <c r="C53" i="39"/>
  <c r="D39" i="39"/>
  <c r="E39" i="39"/>
  <c r="C39" i="39"/>
  <c r="D24" i="39"/>
  <c r="E24" i="39"/>
  <c r="C24" i="39"/>
  <c r="D8" i="39"/>
  <c r="E8" i="39"/>
  <c r="C8" i="39"/>
  <c r="C8" i="21"/>
  <c r="C46" i="38"/>
  <c r="C51" i="38"/>
  <c r="C45" i="38"/>
  <c r="C38" i="38"/>
  <c r="C28" i="38"/>
  <c r="C27" i="38"/>
  <c r="C10" i="38"/>
  <c r="C9" i="38"/>
  <c r="C17" i="38"/>
  <c r="C21" i="38"/>
  <c r="C23" i="38"/>
  <c r="C8" i="38"/>
  <c r="C42" i="38"/>
  <c r="C53" i="38" s="1"/>
  <c r="D52" i="37"/>
  <c r="D47" i="37"/>
  <c r="D45" i="37"/>
  <c r="D44" i="37"/>
  <c r="D31" i="37"/>
  <c r="C31" i="37"/>
  <c r="D28" i="37"/>
  <c r="D38" i="37"/>
  <c r="D27" i="37"/>
  <c r="D10" i="37"/>
  <c r="D13" i="37"/>
  <c r="D9" i="37"/>
  <c r="D17" i="37"/>
  <c r="D21" i="37"/>
  <c r="D23" i="37"/>
  <c r="D8" i="37"/>
  <c r="D41" i="37"/>
  <c r="D54" i="37"/>
  <c r="C10" i="37"/>
  <c r="C13" i="37"/>
  <c r="C9" i="37"/>
  <c r="C17" i="37"/>
  <c r="C21" i="37"/>
  <c r="C23" i="37"/>
  <c r="C8" i="37"/>
  <c r="C28" i="37"/>
  <c r="C38" i="37"/>
  <c r="C27" i="37"/>
  <c r="C41" i="37"/>
  <c r="C45" i="37"/>
  <c r="C47" i="37"/>
  <c r="C52" i="37"/>
  <c r="C44" i="37"/>
  <c r="C54" i="37"/>
  <c r="C10" i="35"/>
  <c r="C13" i="35"/>
  <c r="C9" i="35"/>
  <c r="C17" i="35"/>
  <c r="C21" i="35"/>
  <c r="C23" i="35"/>
  <c r="C8" i="35"/>
  <c r="C28" i="35"/>
  <c r="C27" i="35" s="1"/>
  <c r="C41" i="35" s="1"/>
  <c r="C61" i="35" s="1"/>
  <c r="C38" i="35"/>
  <c r="C45" i="35"/>
  <c r="C50" i="35"/>
  <c r="C52" i="35"/>
  <c r="C49" i="35"/>
  <c r="C54" i="35"/>
  <c r="C59" i="35"/>
  <c r="C44" i="35"/>
  <c r="C47" i="34"/>
  <c r="C44" i="34"/>
  <c r="C52" i="34"/>
  <c r="C55" i="34"/>
  <c r="C43" i="34"/>
  <c r="C13" i="34"/>
  <c r="C10" i="34"/>
  <c r="C9" i="34"/>
  <c r="C31" i="34"/>
  <c r="C37" i="34"/>
  <c r="C27" i="34"/>
  <c r="C17" i="34"/>
  <c r="C21" i="34"/>
  <c r="C23" i="34"/>
  <c r="C8" i="34"/>
  <c r="C40" i="34"/>
  <c r="C57" i="34"/>
  <c r="C50" i="33"/>
  <c r="C42" i="33"/>
  <c r="C45" i="33"/>
  <c r="C35" i="33"/>
  <c r="C30" i="33"/>
  <c r="C27" i="33"/>
  <c r="C26" i="33" s="1"/>
  <c r="C22" i="33"/>
  <c r="C20" i="33"/>
  <c r="C16" i="33"/>
  <c r="C13" i="33"/>
  <c r="C10" i="33"/>
  <c r="C9" i="33" s="1"/>
  <c r="C8" i="33" s="1"/>
  <c r="C52" i="33"/>
  <c r="C41" i="33"/>
  <c r="C10" i="32"/>
  <c r="C13" i="32"/>
  <c r="C9" i="32"/>
  <c r="C16" i="32"/>
  <c r="C20" i="32"/>
  <c r="C22" i="32"/>
  <c r="C8" i="32"/>
  <c r="C30" i="32"/>
  <c r="C27" i="32"/>
  <c r="C35" i="32"/>
  <c r="C26" i="32"/>
  <c r="C38" i="32"/>
  <c r="C42" i="32"/>
  <c r="C44" i="32"/>
  <c r="C49" i="32"/>
  <c r="C52" i="32"/>
  <c r="C54" i="32"/>
  <c r="C41" i="32"/>
  <c r="C25" i="21"/>
  <c r="C37" i="21"/>
  <c r="C45" i="21"/>
  <c r="C42" i="21"/>
  <c r="C40" i="21"/>
  <c r="F10" i="24"/>
  <c r="F14" i="24"/>
  <c r="F18" i="24"/>
  <c r="F9" i="24"/>
  <c r="F23" i="24"/>
  <c r="F27" i="24"/>
  <c r="F32" i="24"/>
  <c r="F35" i="24"/>
  <c r="F38" i="24"/>
  <c r="F22" i="24"/>
  <c r="F43" i="24"/>
  <c r="C27" i="24"/>
  <c r="C23" i="24"/>
  <c r="C32" i="24"/>
  <c r="C35" i="24"/>
  <c r="C38" i="24"/>
  <c r="C22" i="24"/>
  <c r="C14" i="24"/>
  <c r="C10" i="24"/>
  <c r="C18" i="24"/>
  <c r="C9" i="24"/>
  <c r="E27" i="24"/>
  <c r="E38" i="24"/>
  <c r="D38" i="24"/>
  <c r="D35" i="24"/>
  <c r="D32" i="24"/>
  <c r="D27" i="24"/>
  <c r="D23" i="24"/>
  <c r="D18" i="24"/>
  <c r="D14" i="24"/>
  <c r="D10" i="24"/>
  <c r="D9" i="24"/>
  <c r="E32" i="24"/>
  <c r="E14" i="24"/>
  <c r="D22" i="24"/>
  <c r="G38" i="24"/>
  <c r="G27" i="24"/>
  <c r="G14" i="24"/>
  <c r="D10" i="30"/>
  <c r="D14" i="30"/>
  <c r="D18" i="30"/>
  <c r="D22" i="30"/>
  <c r="D26" i="30"/>
  <c r="D28" i="30"/>
  <c r="D31" i="30"/>
  <c r="D33" i="30"/>
  <c r="C33" i="30"/>
  <c r="C31" i="30"/>
  <c r="C28" i="30"/>
  <c r="C26" i="30"/>
  <c r="C22" i="30"/>
  <c r="C18" i="30"/>
  <c r="C14" i="30"/>
  <c r="C10" i="30"/>
  <c r="C36" i="29"/>
  <c r="C33" i="29"/>
  <c r="C30" i="29"/>
  <c r="C26" i="29"/>
  <c r="C22" i="29"/>
  <c r="C18" i="29"/>
  <c r="C14" i="29"/>
  <c r="C10" i="29"/>
  <c r="D21" i="30"/>
  <c r="D9" i="30"/>
  <c r="C21" i="30"/>
  <c r="C9" i="30"/>
  <c r="C21" i="29"/>
  <c r="C40" i="29"/>
  <c r="C9" i="29"/>
  <c r="D35" i="30"/>
  <c r="C35" i="30"/>
  <c r="C34" i="28"/>
  <c r="C32" i="28"/>
  <c r="C29" i="28"/>
  <c r="C26" i="28"/>
  <c r="C22" i="28"/>
  <c r="C18" i="28"/>
  <c r="C14" i="28"/>
  <c r="C10" i="28"/>
  <c r="C21" i="28"/>
  <c r="C9" i="28"/>
  <c r="C38" i="28"/>
  <c r="C40" i="27"/>
  <c r="C37" i="27"/>
  <c r="C34" i="27"/>
  <c r="C29" i="27"/>
  <c r="C25" i="27"/>
  <c r="C18" i="27"/>
  <c r="C14" i="27"/>
  <c r="C10" i="27"/>
  <c r="C24" i="27"/>
  <c r="C9" i="27"/>
  <c r="C44" i="27"/>
  <c r="C21" i="26"/>
  <c r="C13" i="26"/>
  <c r="C40" i="26"/>
  <c r="C37" i="26"/>
  <c r="C34" i="26"/>
  <c r="C30" i="26"/>
  <c r="C26" i="26"/>
  <c r="C17" i="26"/>
  <c r="C12" i="26"/>
  <c r="C25" i="26"/>
  <c r="C18" i="25"/>
  <c r="C37" i="25"/>
  <c r="C34" i="25"/>
  <c r="C31" i="25"/>
  <c r="C27" i="25"/>
  <c r="C23" i="25"/>
  <c r="C14" i="25"/>
  <c r="C10" i="25"/>
  <c r="G32" i="24"/>
  <c r="G23" i="24"/>
  <c r="G35" i="24"/>
  <c r="E35" i="24"/>
  <c r="E23" i="24"/>
  <c r="G18" i="24"/>
  <c r="E18" i="24"/>
  <c r="G10" i="24"/>
  <c r="E10" i="24"/>
  <c r="E22" i="24"/>
  <c r="E9" i="24"/>
  <c r="G22" i="24"/>
  <c r="C43" i="26"/>
  <c r="C9" i="25"/>
  <c r="C22" i="25"/>
  <c r="G9" i="24"/>
  <c r="C43" i="24"/>
  <c r="G43" i="24"/>
  <c r="E43" i="24"/>
  <c r="C40" i="25"/>
  <c r="D43" i="24"/>
  <c r="C40" i="23"/>
  <c r="C37" i="23"/>
  <c r="C34" i="23"/>
  <c r="C29" i="23"/>
  <c r="C25" i="23"/>
  <c r="C18" i="23"/>
  <c r="C14" i="23"/>
  <c r="C10" i="23"/>
  <c r="C9" i="23"/>
  <c r="C24" i="23"/>
  <c r="C44" i="23"/>
  <c r="C47" i="21"/>
  <c r="C49" i="21"/>
  <c r="D36" i="19"/>
  <c r="D40" i="19"/>
  <c r="C32" i="19"/>
  <c r="C36" i="19"/>
  <c r="C40" i="19"/>
  <c r="D32" i="19"/>
  <c r="D29" i="19"/>
  <c r="C29" i="19"/>
  <c r="D25" i="19"/>
  <c r="C25" i="19"/>
  <c r="D19" i="19"/>
  <c r="C19" i="19"/>
  <c r="D15" i="19"/>
  <c r="C15" i="19"/>
  <c r="D11" i="19"/>
  <c r="C11" i="19"/>
  <c r="D24" i="19"/>
  <c r="D10" i="19"/>
  <c r="C24" i="19"/>
  <c r="C10" i="19"/>
  <c r="C36" i="18"/>
  <c r="C34" i="18"/>
  <c r="C31" i="18"/>
  <c r="C28" i="18"/>
  <c r="C24" i="18"/>
  <c r="C19" i="18"/>
  <c r="C15" i="18"/>
  <c r="C11" i="18"/>
  <c r="C37" i="17"/>
  <c r="C35" i="17"/>
  <c r="C32" i="17"/>
  <c r="C28" i="17"/>
  <c r="C24" i="17"/>
  <c r="C19" i="17"/>
  <c r="C15" i="17"/>
  <c r="C11" i="17"/>
  <c r="C45" i="19"/>
  <c r="D45" i="19"/>
  <c r="C23" i="18"/>
  <c r="C10" i="18"/>
  <c r="C41" i="18"/>
  <c r="C23" i="17"/>
  <c r="C10" i="17"/>
  <c r="C41" i="17"/>
  <c r="C32" i="16"/>
  <c r="C38" i="16"/>
  <c r="C35" i="16"/>
  <c r="C28" i="16"/>
  <c r="C24" i="16"/>
  <c r="C19" i="16"/>
  <c r="C15" i="16"/>
  <c r="C11" i="16"/>
  <c r="C28" i="15"/>
  <c r="C38" i="15"/>
  <c r="C35" i="15"/>
  <c r="C32" i="15"/>
  <c r="C24" i="15"/>
  <c r="C19" i="15"/>
  <c r="C15" i="15"/>
  <c r="C11" i="15"/>
  <c r="C10" i="16"/>
  <c r="C23" i="16"/>
  <c r="C43" i="16"/>
  <c r="C23" i="15"/>
  <c r="C10" i="15"/>
  <c r="C42" i="15"/>
  <c r="C24" i="14"/>
  <c r="C28" i="14"/>
  <c r="C31" i="14"/>
  <c r="C34" i="14"/>
  <c r="C37" i="14"/>
  <c r="C23" i="14"/>
  <c r="C19" i="14"/>
  <c r="C15" i="14"/>
  <c r="C11" i="14"/>
  <c r="C37" i="13"/>
  <c r="C34" i="13"/>
  <c r="C31" i="13"/>
  <c r="C27" i="13"/>
  <c r="C23" i="13"/>
  <c r="C19" i="13"/>
  <c r="C15" i="13"/>
  <c r="C11" i="13"/>
  <c r="C10" i="14"/>
  <c r="C41" i="14"/>
  <c r="C22" i="13"/>
  <c r="C10" i="13"/>
  <c r="C39" i="13"/>
  <c r="C11" i="12"/>
  <c r="C15" i="12"/>
  <c r="C19" i="12"/>
  <c r="C28" i="12"/>
  <c r="C24" i="12"/>
  <c r="C38" i="12"/>
  <c r="C35" i="12"/>
  <c r="C32" i="12"/>
  <c r="C23" i="12"/>
  <c r="C10" i="12"/>
  <c r="C41" i="12"/>
  <c r="C15" i="11"/>
  <c r="C25" i="11"/>
  <c r="C29" i="11"/>
  <c r="C32" i="11"/>
  <c r="C35" i="11"/>
  <c r="C38" i="11"/>
  <c r="C24" i="11"/>
  <c r="C11" i="11"/>
  <c r="C19" i="11"/>
  <c r="C10" i="11"/>
  <c r="C33" i="10"/>
  <c r="C29" i="10"/>
  <c r="C25" i="10"/>
  <c r="C36" i="10"/>
  <c r="C39" i="10"/>
  <c r="C24" i="10"/>
  <c r="C19" i="10"/>
  <c r="C15" i="10"/>
  <c r="C11" i="10"/>
  <c r="C19" i="9"/>
  <c r="C11" i="9"/>
  <c r="C37" i="9"/>
  <c r="C34" i="9"/>
  <c r="C31" i="9"/>
  <c r="C28" i="9"/>
  <c r="C24" i="9"/>
  <c r="C23" i="9"/>
  <c r="C15" i="9"/>
  <c r="C41" i="11"/>
  <c r="C10" i="10"/>
  <c r="C42" i="10"/>
  <c r="C10" i="9"/>
  <c r="C42" i="9"/>
  <c r="C33" i="8"/>
  <c r="C30" i="8"/>
  <c r="C27" i="8"/>
  <c r="C23" i="8"/>
  <c r="C22" i="8"/>
  <c r="C18" i="8"/>
  <c r="C14" i="8"/>
  <c r="C11" i="8"/>
  <c r="C21" i="8"/>
  <c r="C10" i="8"/>
  <c r="C36" i="8"/>
  <c r="D23" i="7"/>
  <c r="D27" i="7"/>
  <c r="D22" i="7"/>
  <c r="D31" i="7"/>
  <c r="D34" i="7"/>
  <c r="D21" i="7"/>
  <c r="C27" i="7"/>
  <c r="C11" i="7"/>
  <c r="D11" i="7"/>
  <c r="C14" i="7"/>
  <c r="D14" i="7"/>
  <c r="C18" i="7"/>
  <c r="D18" i="7"/>
  <c r="C23" i="7"/>
  <c r="C22" i="7"/>
  <c r="C31" i="7"/>
  <c r="C34" i="7"/>
  <c r="C21" i="7"/>
  <c r="E31" i="6"/>
  <c r="D31" i="6"/>
  <c r="C31" i="6"/>
  <c r="E28" i="6"/>
  <c r="D28" i="6"/>
  <c r="C28" i="6"/>
  <c r="E23" i="6"/>
  <c r="E22" i="6"/>
  <c r="E21" i="6"/>
  <c r="D23" i="6"/>
  <c r="D22" i="6"/>
  <c r="C23" i="6"/>
  <c r="C22" i="6"/>
  <c r="E18" i="6"/>
  <c r="D18" i="6"/>
  <c r="C18" i="6"/>
  <c r="C14" i="6"/>
  <c r="E14" i="6"/>
  <c r="D14" i="6"/>
  <c r="D11" i="6"/>
  <c r="D10" i="6"/>
  <c r="E11" i="6"/>
  <c r="C11" i="6"/>
  <c r="C10" i="6"/>
  <c r="D10" i="7"/>
  <c r="D37" i="7"/>
  <c r="C10" i="7"/>
  <c r="C37" i="7"/>
  <c r="C21" i="6"/>
  <c r="C34" i="6"/>
  <c r="D21" i="6"/>
  <c r="D34" i="6"/>
  <c r="E10" i="6"/>
  <c r="E34" i="6"/>
  <c r="C21" i="5"/>
  <c r="C27" i="5"/>
  <c r="C20" i="5"/>
  <c r="C30" i="5"/>
  <c r="C33" i="5"/>
  <c r="C19" i="5"/>
  <c r="C15" i="5"/>
  <c r="C11" i="5"/>
  <c r="C10" i="5"/>
  <c r="C36" i="5"/>
  <c r="C18" i="4"/>
  <c r="C22" i="4"/>
  <c r="C21" i="4" s="1"/>
  <c r="C39" i="4" s="1"/>
  <c r="C33" i="4"/>
  <c r="C36" i="4"/>
  <c r="C14" i="4"/>
  <c r="C11" i="4"/>
  <c r="C10" i="4"/>
  <c r="C31" i="3"/>
  <c r="C21" i="3"/>
  <c r="C11" i="3"/>
  <c r="C15" i="3"/>
  <c r="C27" i="3"/>
  <c r="C20" i="3"/>
  <c r="C19" i="3"/>
  <c r="C10" i="3"/>
  <c r="C34" i="3"/>
  <c r="C18" i="2"/>
  <c r="C14" i="2"/>
  <c r="C29" i="2"/>
  <c r="C31" i="2"/>
  <c r="C34" i="2"/>
  <c r="C21" i="2"/>
  <c r="C11" i="2"/>
  <c r="C10" i="2"/>
  <c r="C37" i="2"/>
  <c r="A61" i="1"/>
  <c r="A60" i="1"/>
  <c r="A59" i="1"/>
  <c r="A58" i="1"/>
  <c r="A57" i="1"/>
  <c r="A56" i="1"/>
  <c r="A55" i="1"/>
  <c r="A54" i="1"/>
  <c r="A53" i="1"/>
  <c r="D49" i="1"/>
  <c r="D47" i="1"/>
  <c r="C47" i="1"/>
  <c r="C34" i="1" s="1"/>
  <c r="D31" i="1"/>
  <c r="C31" i="1"/>
  <c r="D28" i="1"/>
  <c r="C28" i="1"/>
  <c r="C27" i="1"/>
  <c r="D27" i="1"/>
  <c r="D23" i="1"/>
  <c r="C23" i="1"/>
  <c r="C17" i="1"/>
  <c r="C16" i="1"/>
  <c r="D17" i="1"/>
  <c r="C10" i="1"/>
  <c r="D16" i="1"/>
  <c r="D10" i="1"/>
  <c r="D34" i="1"/>
  <c r="C38" i="33" l="1"/>
  <c r="C54" i="33" s="1"/>
  <c r="C62" i="1"/>
  <c r="D62" i="1"/>
</calcChain>
</file>

<file path=xl/sharedStrings.xml><?xml version="1.0" encoding="utf-8"?>
<sst xmlns="http://schemas.openxmlformats.org/spreadsheetml/2006/main" count="1673" uniqueCount="415">
  <si>
    <t>MINISTERIO DE HACIENDA</t>
  </si>
  <si>
    <t>DIRECCIÓN GENERAL DE PRESUPUESTO</t>
  </si>
  <si>
    <t>EJECUCIÓN PRESUPUESTARIA DEL GOBIERNO CENTRAL</t>
  </si>
  <si>
    <t>CLASIFICACIÓN ECONÓMICA</t>
  </si>
  <si>
    <t>DETALLE</t>
  </si>
  <si>
    <t>I)  GASTOS CORRIENTES</t>
  </si>
  <si>
    <t>21 - GASTOS CORRIENTES</t>
  </si>
  <si>
    <t>2.1 - Gastos corrientes</t>
  </si>
  <si>
    <t>a) Gastos de Operación</t>
  </si>
  <si>
    <t>212 - GASTOS DE CONSUMO</t>
  </si>
  <si>
    <t>2.1.2 - Gastos de consumo</t>
  </si>
  <si>
    <t>1 - Gastos de personal</t>
  </si>
  <si>
    <t>2121 - REMUNERACIONES A EMPLEADOS</t>
  </si>
  <si>
    <t>2.1.2.1 - Remuneraciones</t>
  </si>
  <si>
    <t>2 - Compra de bienes y servicios</t>
  </si>
  <si>
    <t>2122 - BIENES Y SERVICIOS</t>
  </si>
  <si>
    <t>2.1.2.2 - Bienes y servicios</t>
  </si>
  <si>
    <t>3 - MATERIALES Y SUMINISTROS</t>
  </si>
  <si>
    <t>3. Intereses de la deuda publica</t>
  </si>
  <si>
    <t xml:space="preserve">b) Transferencias Corrientes </t>
  </si>
  <si>
    <t>2132 - INTERESES DEUDA EXTERNA</t>
  </si>
  <si>
    <t>2.1.2.8 - 1 %  que se asigna durante el ejercicio para gasto corriente por calamidad publica</t>
  </si>
  <si>
    <t>b-1  Al sector privado</t>
  </si>
  <si>
    <t>2133 - COMISIONES DEUDA PÚBLICA</t>
  </si>
  <si>
    <t>2.1.3 - Prestaciones de la seguridad social (sistema propio de la empresa)</t>
  </si>
  <si>
    <t>1. Pensiones y jubilaciones</t>
  </si>
  <si>
    <t>214 - PRESTACIONES SOCIALES</t>
  </si>
  <si>
    <t>2.1.4 - Gastos de la propiedad</t>
  </si>
  <si>
    <t>2. Becas</t>
  </si>
  <si>
    <t>2141 - PRESTACIONES DE LA SEGURIDAD SOCIAL</t>
  </si>
  <si>
    <t>2.1.4.1 - Intereses</t>
  </si>
  <si>
    <t>3. Subsidios educacionales</t>
  </si>
  <si>
    <t>4. Subsidios médico-asistenciales</t>
  </si>
  <si>
    <t>5. Otros</t>
  </si>
  <si>
    <t>b-2  Al sector público</t>
  </si>
  <si>
    <t xml:space="preserve">1. Instituciones Autónomas </t>
  </si>
  <si>
    <t>2. Ayuntamientos</t>
  </si>
  <si>
    <t>3. Otros organismos</t>
  </si>
  <si>
    <t>II) SERVICIOS DE LA DEUDA PUBLICA</t>
  </si>
  <si>
    <t xml:space="preserve">a) Externa </t>
  </si>
  <si>
    <t>1. Intereses</t>
  </si>
  <si>
    <t>2. Amortización</t>
  </si>
  <si>
    <t>a) Interna</t>
  </si>
  <si>
    <t>III) GASTOS DE CAPITAL</t>
  </si>
  <si>
    <t>2.2.4.3 - Otros objetos de valor</t>
  </si>
  <si>
    <t>a) Inversión directa</t>
  </si>
  <si>
    <t>232 - PASIVOS FINANCIEROS</t>
  </si>
  <si>
    <t>2.2.5 - Activos no producidos</t>
  </si>
  <si>
    <t>1. Maquinaria y equipo</t>
  </si>
  <si>
    <t>2321 - AMORTIZACIÓN DEUDA INTERNA</t>
  </si>
  <si>
    <t>2.2.5.1 - Activos tangibles no producidos de origen natural</t>
  </si>
  <si>
    <t>2. Construc. Y Mant. Carret.</t>
  </si>
  <si>
    <t>2322 - AMORTIZACIÓN DEUDA EXTERNA</t>
  </si>
  <si>
    <t>2.2.5.2 - Activos intangibles no producidos</t>
  </si>
  <si>
    <t>3. Edificaciones</t>
  </si>
  <si>
    <t>233 - OTRAS APLICACIONES FINANCIERAS</t>
  </si>
  <si>
    <t>2.2.6 - Transferencias de capital otorgadas</t>
  </si>
  <si>
    <t>4. Inversiones agrícolas</t>
  </si>
  <si>
    <t>5. Desarrollo de la comunidad</t>
  </si>
  <si>
    <t>6. Otras inversiones directas</t>
  </si>
  <si>
    <t>B - ADQUISICION DE ACTIVOS EXISTENTES</t>
  </si>
  <si>
    <t>1 - TERRENOS</t>
  </si>
  <si>
    <t>2 - EDIFICIOS Y OBRAS EXISTENTES</t>
  </si>
  <si>
    <t>3 - MAQ. EQUIPOS USADOS  ADQ. EN EL PAIS</t>
  </si>
  <si>
    <t>Notas:</t>
  </si>
  <si>
    <t>4 - OBRAS PARA DEMOLER</t>
  </si>
  <si>
    <t>La ejecución del Gasto del 1966- 2003, correspondía a la etapa del pago real de la operación. Del 2004 - 2008 corresponde a la etapa del Libramiento. Del 2014 - 2015, corresponde a la etapa del Devengado</t>
  </si>
  <si>
    <t>b) Inversiones indirectas (transferencias de capital)</t>
  </si>
  <si>
    <t>b-1 Al sector privado</t>
  </si>
  <si>
    <t>b-2 Al sector público</t>
  </si>
  <si>
    <t>Fuente:</t>
  </si>
  <si>
    <t>1. Instituciones Autónomas</t>
  </si>
  <si>
    <t>1966 - 2003, Informes de Ejecución Presupuestaria</t>
  </si>
  <si>
    <t xml:space="preserve">2004 - 2015, Sistema de Información y Gestión Financiera (SIGEF)  </t>
  </si>
  <si>
    <t>3.2.2.1.1 - Disminución de cuentas por pagar de corto plazo</t>
  </si>
  <si>
    <t>2016, Ley 260-15 de Presupuesto General del Estado 2016</t>
  </si>
  <si>
    <t>3.2.2.1.3 - Disminución de préstamos de corto plazo</t>
  </si>
  <si>
    <t>C - AMORTIZACION DE LA DEUDA</t>
  </si>
  <si>
    <t>1 - INTERNA</t>
  </si>
  <si>
    <t>2 - EXTERNA</t>
  </si>
  <si>
    <t>3 - PAGO DIFERIDO DE GASTOS DE CAPITAL</t>
  </si>
  <si>
    <t>D - INVERSIONES FINANCIERAS</t>
  </si>
  <si>
    <t>1 - PRESTAMOS CONCEDIDOS</t>
  </si>
  <si>
    <t>2 - COMPRA DE VALORES MOBILIARIOS</t>
  </si>
  <si>
    <t>3 - ESTUDIOS DE FACTIBILIDAD Y PREINVERSION</t>
  </si>
  <si>
    <t>4 - OTRAS INVERSIONES FINANCIERAS</t>
  </si>
  <si>
    <t>TOTALES</t>
  </si>
  <si>
    <t>TOTAL GASTO Y APLICACIONES FINANCIERAS</t>
  </si>
  <si>
    <t>1. Sueldos y Salarios</t>
  </si>
  <si>
    <t>2. Bienes y Servicios</t>
  </si>
  <si>
    <t>1. Sector Público</t>
  </si>
  <si>
    <t>2. Sector Privado</t>
  </si>
  <si>
    <t>3. Cuotas y Aportes a Organismos  Internacionales</t>
  </si>
  <si>
    <t>III) Intereses Deuda Pública</t>
  </si>
  <si>
    <t>1. Interna</t>
  </si>
  <si>
    <t>2. Externa</t>
  </si>
  <si>
    <t xml:space="preserve">II) Transferencias Corrientes </t>
  </si>
  <si>
    <t>A)  GASTOS CORRIENTES</t>
  </si>
  <si>
    <t>I) Gastos de Operación</t>
  </si>
  <si>
    <t>B) GASTOS DE CAPITAL</t>
  </si>
  <si>
    <t>I) Inversión directa</t>
  </si>
  <si>
    <t>1. Construcciones</t>
  </si>
  <si>
    <t>2. Maquinarias y Equipo</t>
  </si>
  <si>
    <t>3. Aquisición de Inmuebles</t>
  </si>
  <si>
    <t>4. Reconstrucción y Acondicionamiento Carreteras</t>
  </si>
  <si>
    <t>5. Otras inversiones directas</t>
  </si>
  <si>
    <t>II) Inversiones indirectas</t>
  </si>
  <si>
    <t>2. Otros Gastos Financieros</t>
  </si>
  <si>
    <t>III) Transferencias de Capital</t>
  </si>
  <si>
    <t>1) Gastos de Operación</t>
  </si>
  <si>
    <t>a) Sueldos y Salarios</t>
  </si>
  <si>
    <t>b) Bienes y Servicios</t>
  </si>
  <si>
    <t>c) Intereses de la Deuda Pública</t>
  </si>
  <si>
    <t xml:space="preserve">2) Transferencias Corrientes </t>
  </si>
  <si>
    <t>a) Sector Público</t>
  </si>
  <si>
    <t>b) Sector Privado</t>
  </si>
  <si>
    <t>c) Cuotas y Aportes a Organismos  Internacionales</t>
  </si>
  <si>
    <t>II) GASTOS DE CAPITAL</t>
  </si>
  <si>
    <t>1) Inversión Directa</t>
  </si>
  <si>
    <t>a) Inversión Real</t>
  </si>
  <si>
    <t>i. Construcciones</t>
  </si>
  <si>
    <t>ii. Mantenimiento de Carreteras</t>
  </si>
  <si>
    <t>iii. Maquinarias y Equipos</t>
  </si>
  <si>
    <t>iv. Otras Inversiones Reales</t>
  </si>
  <si>
    <t>b) Inversión Financiera</t>
  </si>
  <si>
    <t>i. Adquisición de Inmuebles</t>
  </si>
  <si>
    <t>ii. Otras Inversiones Financieras</t>
  </si>
  <si>
    <t>2) Inversión Indirecta (Transferencias de Capital)</t>
  </si>
  <si>
    <t>b) Externa</t>
  </si>
  <si>
    <t>a) Al sector Público</t>
  </si>
  <si>
    <t>b) Al sector Privado</t>
  </si>
  <si>
    <t>3) Intereses de la Deuda Pública</t>
  </si>
  <si>
    <t>v. Otras Inversiones Reales</t>
  </si>
  <si>
    <t>iv. Adquisición de Bienes Inmuebles</t>
  </si>
  <si>
    <t>i. Adquisición de Valores Mobiliarios</t>
  </si>
  <si>
    <t>a) Gastos de Personal</t>
  </si>
  <si>
    <t>c) A Organismos  Internacionales</t>
  </si>
  <si>
    <t>ii. Maquinarias y Equipos</t>
  </si>
  <si>
    <t>iii. Adquisición Bienes Inmuebles</t>
  </si>
  <si>
    <t>iv. Otras Inversiones</t>
  </si>
  <si>
    <t>iii. Adquisición de Bienes Inmuebles</t>
  </si>
  <si>
    <t>i. Préstamos</t>
  </si>
  <si>
    <t>iii. Otras Inversiones Financieras</t>
  </si>
  <si>
    <t>ii. Estudios, Investigaciones y Proyectos</t>
  </si>
  <si>
    <t>i. Maquinarias y Equipos</t>
  </si>
  <si>
    <t>ii. Adquisición de Bienes Inmuebles</t>
  </si>
  <si>
    <t>iii. Construcciones</t>
  </si>
  <si>
    <t>1. Servicios Personales</t>
  </si>
  <si>
    <t>2. Serviciow no Personales</t>
  </si>
  <si>
    <t>3. Materiales y Suministros</t>
  </si>
  <si>
    <t>1. Al Sector Público</t>
  </si>
  <si>
    <t>2. Al Sector Privado</t>
  </si>
  <si>
    <t>3. Al Sector Externo</t>
  </si>
  <si>
    <t>A.1 Gastos de Operación</t>
  </si>
  <si>
    <t xml:space="preserve">A.2 Transferencias Corrientes </t>
  </si>
  <si>
    <t>A.3 Intereses de la Deuda y Pagos de Gastos Diferidos</t>
  </si>
  <si>
    <t>1. Intereses Deuda Interna</t>
  </si>
  <si>
    <t>3. Pago de Gastos Diferidos</t>
  </si>
  <si>
    <t>2. Intereses Deuda Externa</t>
  </si>
  <si>
    <t>1. Maquinarias y Equipos Nuevos y del Exterior</t>
  </si>
  <si>
    <t>2. Construcciones</t>
  </si>
  <si>
    <t>3. Plantaciones Agrícolas</t>
  </si>
  <si>
    <t>B.1) Inversión Real</t>
  </si>
  <si>
    <t>B.2) Adquisición de Activos Existentes</t>
  </si>
  <si>
    <t>1. Terrenos</t>
  </si>
  <si>
    <t>2. Edificios y Obras Existentes</t>
  </si>
  <si>
    <t>B.3) Transferencias de Capital</t>
  </si>
  <si>
    <t>1) Al sector Público</t>
  </si>
  <si>
    <t>2) Al sector Privado</t>
  </si>
  <si>
    <t>1) Interna</t>
  </si>
  <si>
    <t>2) Externa</t>
  </si>
  <si>
    <t>B.5) Otras Inversiones Financieras</t>
  </si>
  <si>
    <t>1. Préstamos Concedidos</t>
  </si>
  <si>
    <t>2. Compra de Valores Mobiliarios</t>
  </si>
  <si>
    <t>3. Estudios de Factibilidad y Preinversión</t>
  </si>
  <si>
    <t>4.Otras inversiones</t>
  </si>
  <si>
    <t>4. Comisiones y Otros Gastos</t>
  </si>
  <si>
    <t>3. Maquinarias y Equipos Usados Adquiridos en el País</t>
  </si>
  <si>
    <t>2. Estudios de Factibilidad y Preinversión</t>
  </si>
  <si>
    <t>2. Al sector Privado</t>
  </si>
  <si>
    <t>1. Al sector Público</t>
  </si>
  <si>
    <t>A.3 Intereses de la Deuda y Pago Diferido de Gasto</t>
  </si>
  <si>
    <t>2. Maquinarias y Equipos Usados Adquiridos en el País</t>
  </si>
  <si>
    <t>1. Compra de Valores Moiliarios</t>
  </si>
  <si>
    <t>3. Comisiones y Otros Gastos</t>
  </si>
  <si>
    <t>2. Edificacios y Obras Existentes</t>
  </si>
  <si>
    <t xml:space="preserve">A.2 Aportes Corrientes </t>
  </si>
  <si>
    <t>B.3) Aportes de Capital</t>
  </si>
  <si>
    <t>1. Intereses Deuda Externa</t>
  </si>
  <si>
    <t>2. Comisiones y Otros Gastos</t>
  </si>
  <si>
    <t>3. Fomento Agropecuario</t>
  </si>
  <si>
    <t>1. Estudios de Factibilidad y Preinversión</t>
  </si>
  <si>
    <t>2. Servicios no Personales</t>
  </si>
  <si>
    <t>B.4) Amortización Deuda Pública</t>
  </si>
  <si>
    <t>B.5)  Inversiones Financieras</t>
  </si>
  <si>
    <t>4. Otras Inversiones Financieras</t>
  </si>
  <si>
    <t>1.Externa</t>
  </si>
  <si>
    <t>3. Deuda Administrativa</t>
  </si>
  <si>
    <t>3. Al sector Externo</t>
  </si>
  <si>
    <t>3. Administrativa de Capital</t>
  </si>
  <si>
    <t xml:space="preserve">4. Otras Inversiones </t>
  </si>
  <si>
    <t>En millones RD$</t>
  </si>
  <si>
    <t>Fuente: Informes de Ejecución Presupuestaria (DIGEPRES).</t>
  </si>
  <si>
    <t>1. Gasto Presupuestario.</t>
  </si>
  <si>
    <t>213 - INTERESES</t>
  </si>
  <si>
    <t>2131 - INTERESES DEUDA INTERNA</t>
  </si>
  <si>
    <t>215 - TRANSFERENCIAS CORRIENTES</t>
  </si>
  <si>
    <t>2151 - AL SECTOR PRIVADO</t>
  </si>
  <si>
    <t>22 - GASTOS DE CAPITAL</t>
  </si>
  <si>
    <t>221 - INVERSIÓN REAL DIRECTA</t>
  </si>
  <si>
    <t>2211 - MAQUINARIAS Y EQUIPOS</t>
  </si>
  <si>
    <t>2212 - CONSTRUCCIONES</t>
  </si>
  <si>
    <t>223 - TRANSFERENCIAS DE CAPITAL</t>
  </si>
  <si>
    <t>2231 - AL SECTOR PRIVADO</t>
  </si>
  <si>
    <t>APLICACIONES FINANCIERAS</t>
  </si>
  <si>
    <t>231 - ACTIVOS FINANCIEROS</t>
  </si>
  <si>
    <t>2311 - CONCESIÓN DE PRÉSTAMOS</t>
  </si>
  <si>
    <t>TOTAL APLICACIONES FINANCIERAS</t>
  </si>
  <si>
    <t>TOTAL GASTOS Y APLICACIONES FINANCIERAS</t>
  </si>
  <si>
    <t>Fuente : 2003 Informes de Ejecución Presupuestaria (DIGEPRES), 2004-2013 Sistema de Información de la Gestión Financiera (SIGEF).</t>
  </si>
  <si>
    <t>1. Etapa del gasto considerada como ejecutada: Compromiso en años 2004-2006; Libramiento en año 2007; Devengado en años 2008-2012.</t>
  </si>
  <si>
    <t>2. Gasto Presupuestario.</t>
  </si>
  <si>
    <t>3. La partida 2216 (imprevistos y emergencias) solo tuvo ejecución en 2006 y no está definido en el Manual de Clasificadores Presupuestarios del Sector Público (2008).</t>
  </si>
  <si>
    <t>4. La partida 2213  cambia de inversión por cuenta propia a inversión en proyecto a partir del 2004 y en la misma empieza a contabilizar las inversiones en proyectos que anteroriormente se contabilizaban en la partida 2212 (construcciones).</t>
  </si>
  <si>
    <t>PERIODO 2014 - 2016</t>
  </si>
  <si>
    <t>2.1.2.4 - Impuestos sobre los productos, la producción y las importaciones de las empresas</t>
  </si>
  <si>
    <t>2.1.2.7 - 5 %  que se asigna durante el ejercicio para gasto corriente</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</si>
  <si>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</si>
  <si>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</si>
  <si>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</si>
  <si>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</si>
  <si>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</si>
  <si>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</si>
  <si>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</si>
  <si>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</si>
  <si>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</si>
  <si>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</si>
  <si>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</si>
  <si>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</si>
  <si>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</si>
  <si>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</si>
  <si>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</si>
  <si>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</si>
  <si>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</si>
  <si>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</si>
  <si>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</si>
  <si>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</si>
  <si>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</si>
  <si>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2.2.6.1 - Transferencias de capital al sector privado</t>
  </si>
  <si>
    <t>2.2.6.2 - Transferencias de capital al sector público</t>
  </si>
  <si>
    <t>2.2.6.7 - Otras transferencias de capital</t>
  </si>
  <si>
    <t>2.2.7 - Inversiones financieras realizadas con fines de política</t>
  </si>
  <si>
    <t>2.2.7.3 - Adquisición de obligaciones negociables con fines de política</t>
  </si>
  <si>
    <t>2.2.7.4 - Concesión de préstamos realizados con fines de política</t>
  </si>
  <si>
    <t>2.2.8 - Gastos de capital, reserva presupuestaria</t>
  </si>
  <si>
    <t>2.2.8.1 - 5 %  que se asigna durante el ejercicio para inversión</t>
  </si>
  <si>
    <t>2.2.8.2 - 1%  que se asigna durante el ejercicio para inversión por calamidad pública</t>
  </si>
  <si>
    <t>TOTAL GASTO</t>
  </si>
  <si>
    <t>3.2.1 - Incremento de activos financieros</t>
  </si>
  <si>
    <t>3.2.2 - Disminución de pasivos</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</si>
  <si>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</si>
  <si>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</si>
  <si>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</si>
  <si>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</si>
  <si>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</si>
  <si>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</si>
  <si>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3.2.2.1.6.3 - Amortización de la porción de corto plazo de la deuda pública en préstamos (PETROCARIBE)</t>
  </si>
  <si>
    <t>*Cifras Preliminares</t>
  </si>
  <si>
    <t>Fuente: Elaboración propia con datos del Sistema de Información de la Gestión Financiera (SIGEF)</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</si>
  <si>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</si>
  <si>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A - GASTOS CORRIENTES</t>
  </si>
  <si>
    <t>SERVICIOS PERSONALES</t>
  </si>
  <si>
    <t>SERVICIOS NO PERSONALES</t>
  </si>
  <si>
    <t>MATERIALES Y SUMINISTROS</t>
  </si>
  <si>
    <t>A.2  APORTES CORRIENTES</t>
  </si>
  <si>
    <t>A.1  GASTOS DE OPERACION</t>
  </si>
  <si>
    <t>4.- AL SECTOR PUBLICO</t>
  </si>
  <si>
    <t>5. AL SECTOR PRIVADO</t>
  </si>
  <si>
    <t>6. AL SECTOR EXTERNO</t>
  </si>
  <si>
    <t>A.3  INTERESES DEUDAS Y PAGO DEUDA ADM.</t>
  </si>
  <si>
    <t>INTERESES DEUDA INTERNA</t>
  </si>
  <si>
    <t>INTERESES DEUDA EXTERNA</t>
  </si>
  <si>
    <t>DEUDA ADMINISTRATIVA</t>
  </si>
  <si>
    <t>COMISIONES Y OTROS GASTOS</t>
  </si>
  <si>
    <t>CUOTAS ATRAZADAS</t>
  </si>
  <si>
    <t>B - GASTOS DE CAPITAL</t>
  </si>
  <si>
    <t xml:space="preserve">B.1  INVERSIÓN REAL </t>
  </si>
  <si>
    <t>B.2   ADQUISICION DE ACTIVOS EXISTENTES</t>
  </si>
  <si>
    <t>MAQUINARIAS Y EQUIPOS</t>
  </si>
  <si>
    <t>CONSTRUCCIONES</t>
  </si>
  <si>
    <t>PLANTACIONES AGRICOLAS</t>
  </si>
  <si>
    <t>TERRENOS</t>
  </si>
  <si>
    <t>EDIFICIOS Y OBRAS EXISTENTES</t>
  </si>
  <si>
    <t>MAQ. EQUIPOS USADOS  ADQ. EN EL PAIS</t>
  </si>
  <si>
    <t>OBRAS PARA DEMOLER</t>
  </si>
  <si>
    <t>B.3  APORTES DE CAPITAL</t>
  </si>
  <si>
    <t>4.  AL SECTOR PUBLICO</t>
  </si>
  <si>
    <t>B.4  AMORTIZACION DE LA DEUDA</t>
  </si>
  <si>
    <t>INTERNA</t>
  </si>
  <si>
    <t>EXTERNA</t>
  </si>
  <si>
    <t>B.5  INVERSIONES FINANCIERAS</t>
  </si>
  <si>
    <t>PRESTAMOS CONCEDIDOS</t>
  </si>
  <si>
    <t>ESTUDIOS DE FACTIBILIDAD Y PREINVERSION</t>
  </si>
  <si>
    <t>OTRAS INVERSIONES FINANCIERAS</t>
  </si>
  <si>
    <t>MAQUINARIAS Y EQUIPOS NUEVOS Y DEL EXTERIOR</t>
  </si>
  <si>
    <t>MAQ. Y EQUIPOS USADOS  ADQ. EN EL PAIS</t>
  </si>
  <si>
    <t>4. AL SECTOR PUBLICO</t>
  </si>
  <si>
    <t>1. SERVICIOS PERSONALES</t>
  </si>
  <si>
    <t>2. SERVICIOS NO PERSONALES</t>
  </si>
  <si>
    <t>3. MATERIALES Y SUMINISTROS</t>
  </si>
  <si>
    <t>1. AL SECTOR PUBLICO</t>
  </si>
  <si>
    <t>2. AL SECTOR PRIVADO</t>
  </si>
  <si>
    <t>3. AL SECTOR EXTERNO</t>
  </si>
  <si>
    <t>2. INTERESES DEUDA EXTERNA</t>
  </si>
  <si>
    <t>3. COMISIONES A INST. NACIONALES</t>
  </si>
  <si>
    <t>4. COMISIONES A INST. EXTERNAS</t>
  </si>
  <si>
    <t>2. CONSTRUCCIONES</t>
  </si>
  <si>
    <t>3. PLANTACIONES AGRICOLAS</t>
  </si>
  <si>
    <t>1. MAQUINARIAS Y EQUIPOS NUEVOS Y DEL EXT.</t>
  </si>
  <si>
    <t>1. TERRENOS</t>
  </si>
  <si>
    <t>2. EDIFICIOS Y OBRAS EXISTENTES</t>
  </si>
  <si>
    <t>3. MAQ. EQUIPOS USADOS  ADQ. EN EL PAIS</t>
  </si>
  <si>
    <t>1.  AL SECTOR PUBLICO</t>
  </si>
  <si>
    <t>1. INTERNA</t>
  </si>
  <si>
    <t>2. EXTERNA</t>
  </si>
  <si>
    <t>3. ESTUDIOS DE FACTIBILIDAD Y PREINVERSION</t>
  </si>
  <si>
    <t>4. OTRAS INVERSIONES FINANCIERAS</t>
  </si>
  <si>
    <t>1. INTERESES DEUDA INTERNA</t>
  </si>
  <si>
    <t>4. COMISIONES Y OTROS GASTOS</t>
  </si>
  <si>
    <t>3. COMISIONESY OTROS GASTOS</t>
  </si>
  <si>
    <t>1. PRESTAMOS CONCEDIDOS</t>
  </si>
  <si>
    <t>MAQUINARIAS Y EQUIPOS NUEVOS Y DEL EXT.</t>
  </si>
  <si>
    <t>COMISIONES A INTS. NACIONALES</t>
  </si>
  <si>
    <t>COMISIONES A INSTS. NACIONALES</t>
  </si>
  <si>
    <t>OTRAS INVERSIONES</t>
  </si>
  <si>
    <t>COMPRA DE VALORES MOBILIARIOS</t>
  </si>
  <si>
    <t>21221 - SERVICIOS NO PERSONALES</t>
  </si>
  <si>
    <t>21222 - MATERIALES Y SUMINISTROS</t>
  </si>
  <si>
    <t>2152 - AL SECTOR PÚBLICO DESC. Y AUTONOMO</t>
  </si>
  <si>
    <t>2153 - A EMPRESAS PUBLICAS</t>
  </si>
  <si>
    <t>2154 - DONACIONES AL EXTERIOR</t>
  </si>
  <si>
    <t>2213 - INVERSION POR CUENTA PROPIA</t>
  </si>
  <si>
    <t>2215 - TIERRAS Y TERRENOS</t>
  </si>
  <si>
    <t>2216 - ACTIVOS INTANGIBLES</t>
  </si>
  <si>
    <t>2217 - OTROS ACTIVOS NO FINANCIEROS</t>
  </si>
  <si>
    <t>2232 - AL SECTOR PÚBLICO DESC. Y AUTONOMO</t>
  </si>
  <si>
    <t>2233 - A EMPRESAS PUBLICAS</t>
  </si>
  <si>
    <t>TOTAL GASTOS NO FINANCIEROS</t>
  </si>
  <si>
    <t>23 - APLICACIONES FINANCIERAS</t>
  </si>
  <si>
    <t>2333 - DISMINUCIÓN DE CUENTAS POR PAGAR</t>
  </si>
  <si>
    <t>21211 - SERVICIOS PERSONALES</t>
  </si>
  <si>
    <t>21212 - CONTRIBUCIONES A LA SEGURIDAD SOCIAL</t>
  </si>
  <si>
    <t>22131 - SERVICIOS PERSONALES</t>
  </si>
  <si>
    <t>22132 - BIENES Y SERVICIOS</t>
  </si>
  <si>
    <t>2214 - BIENES PREEXISTENTES</t>
  </si>
  <si>
    <t>2215 - OTROS ACTIVOS NO FINANCIEROS</t>
  </si>
  <si>
    <t xml:space="preserve">2232 - AL SECTOR PÚBLICO </t>
  </si>
  <si>
    <t>23212 - RESCATE DE TITULOS Y VALORES INTERNOS</t>
  </si>
  <si>
    <t>23222 - AMORTIZACION DE PRESTAMOS EXTERNOS</t>
  </si>
  <si>
    <t>2331 - INCREMENTO DE OTROS ACTIVOS FINANCIEROS</t>
  </si>
  <si>
    <t>2332 - DISMINUCIÓN DE CUENTAS POR PAGAR</t>
  </si>
  <si>
    <t>2313 - COMPRA DE ACCIONES Y  PARTICIPACION DE CAPITAL</t>
  </si>
  <si>
    <t>21223 - IMPREVISTOS Y EMERGENCIAS</t>
  </si>
  <si>
    <t>2216 - IMPREVISTOS Y EMERGENCIAS</t>
  </si>
  <si>
    <t>22133 - ACTIVOS NO FINANCIEROS</t>
  </si>
  <si>
    <t>2213 - INVERSION EN PROYECTO</t>
  </si>
  <si>
    <t>2314 - ANTICIPOS FINANCIEROS</t>
  </si>
  <si>
    <t>2333 - DISMINUCIÓN DE FONDOS DE TERCEROS</t>
  </si>
  <si>
    <t>2334 - DISMINUCIÓN DE DEUDA FLOTANTE</t>
  </si>
  <si>
    <t>2233 - DONACIONES CAPITAL AL EXTERIOR</t>
  </si>
  <si>
    <t>2152 - AL SECTOR PÚBLICO</t>
  </si>
  <si>
    <t>2153 - DONACIONES CORRIENTES AL EXTERIOR</t>
  </si>
  <si>
    <t>2232 - AL SECTOR PÚBLICO</t>
  </si>
  <si>
    <t>TOTAL GASTOS</t>
  </si>
  <si>
    <t>2313 - COMPRA DE ACCIONES Y PARTICIPACIONES DE CAPITAL</t>
  </si>
  <si>
    <t>23212 - AMORTIZACIÓN DE PRESTAMOS INTERNOS</t>
  </si>
  <si>
    <t>Fuentes:</t>
  </si>
  <si>
    <t>La ejecución del Gasto del 1966- 2003, correspondía a la etapa del pago real de la operación. Del 2004 - 2008 corresponde a la etapa del Libramiento. Del 2014 - 2015, corresponde a la etapa del Devengado.</t>
  </si>
  <si>
    <t>PERIODO 1990</t>
  </si>
  <si>
    <t>PERIODO 1991</t>
  </si>
  <si>
    <t xml:space="preserve">PERIODO 2003 </t>
  </si>
  <si>
    <t>PERIODO 2006</t>
  </si>
  <si>
    <t>PERIODO 2007</t>
  </si>
  <si>
    <t>PERIODO 2008 - 2009</t>
  </si>
  <si>
    <t>PERIODO 2010</t>
  </si>
  <si>
    <t>PERIODO 2011 - 2013</t>
  </si>
  <si>
    <t>PERIODO 1992</t>
  </si>
  <si>
    <t>PERIODO 1994</t>
  </si>
  <si>
    <t>PERIODO 1995-1996</t>
  </si>
  <si>
    <t>PERIODO 1966- 1967</t>
  </si>
  <si>
    <t>PERIODO 1968</t>
  </si>
  <si>
    <t>PERIODO 1969</t>
  </si>
  <si>
    <t>PERIODO 1970</t>
  </si>
  <si>
    <t>PERIODO 1971-1973</t>
  </si>
  <si>
    <t>PERIODO 1974</t>
  </si>
  <si>
    <t>PERIODO 1975-1976</t>
  </si>
  <si>
    <t>PERIODO 1977</t>
  </si>
  <si>
    <t>PERIODO 1978</t>
  </si>
  <si>
    <t>PERIODO 1979</t>
  </si>
  <si>
    <t>PERIODO 1980</t>
  </si>
  <si>
    <t>PERIODO 1981</t>
  </si>
  <si>
    <t>PERIODO 1982</t>
  </si>
  <si>
    <t>PERIODO 1983</t>
  </si>
  <si>
    <t>PERIODO 1984</t>
  </si>
  <si>
    <t>PERIODO 1985</t>
  </si>
  <si>
    <t>PERIODO 1986</t>
  </si>
  <si>
    <t>PERIODO 1987</t>
  </si>
  <si>
    <t>PERIODO 1988-1989</t>
  </si>
  <si>
    <t>PERIODO 1997 - 2001</t>
  </si>
  <si>
    <t>PERIODO 2002</t>
  </si>
  <si>
    <t>PERIODO 2004</t>
  </si>
  <si>
    <t>PERIODO 2005</t>
  </si>
  <si>
    <t>PERIODO 1993</t>
  </si>
  <si>
    <t>IV) Amortización Deuda</t>
  </si>
  <si>
    <t>3) Amortización Deuda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</si>
</sst>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_(* #,##0_);_(* \(#,##0\);_(* &quot;-&quot;??_);_(@_)"/>
    <numFmt numFmtId="166" formatCode="_(* #,##0.0_);_(* \(#,##0.0\);_(* &quot;-&quot;??_);_(@_)"/>
    <numFmt numFmtId="167" formatCode="_ * #,##0.00_ ;_ * \-#,##0.00_ ;_ * &quot;-&quot;??_ ;_ @_ "/>
    <numFmt numFmtId="168" formatCode="_(* #,##0.0_);_(* \(#,##0.0\);_(* &quot;-&quot;?_);_(@_)"/>
    <numFmt numFmtId="169" formatCode="_-* #,##0.0_-;\-* #,##0.0_-;_-* &quot;-&quot;??_-;_-@_-"/>
    <numFmt numFmtId="170"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20"/>
      <color rgb="FF000000"/>
      <name val="Calibri"/>
      <family val="2"/>
      <scheme val="minor"/>
    </font>
    <font>
      <sz val="16"/>
      <color rgb="FF000000"/>
      <name val="Calibri"/>
      <family val="2"/>
      <scheme val="minor"/>
    </font>
    <font>
      <sz val="12"/>
      <color rgb="FF000000"/>
      <name val="Calibri"/>
      <family val="2"/>
      <scheme val="minor"/>
    </font>
    <font>
      <b/>
      <sz val="11"/>
      <name val="Calibri"/>
      <family val="2"/>
      <scheme val="minor"/>
    </font>
    <font>
      <sz val="11"/>
      <name val="Calibri"/>
      <family val="2"/>
      <scheme val="minor"/>
    </font>
    <font>
      <b/>
      <sz val="9"/>
      <color rgb="FF000000"/>
      <name val="Calibri"/>
      <family val="2"/>
      <scheme val="minor"/>
    </font>
    <font>
      <b/>
      <sz val="11"/>
      <color indexed="8"/>
      <name val="Calibri"/>
      <family val="2"/>
      <scheme val="minor"/>
    </font>
    <font>
      <sz val="11"/>
      <color indexed="8"/>
      <name val="Calibri"/>
      <family val="2"/>
      <scheme val="minor"/>
    </font>
    <font>
      <b/>
      <sz val="9"/>
      <color theme="1"/>
      <name val="Calibri"/>
      <family val="2"/>
      <scheme val="minor"/>
    </font>
    <font>
      <sz val="11"/>
      <color theme="0"/>
      <name val="Calibri"/>
      <family val="2"/>
      <scheme val="minor"/>
    </font>
    <font>
      <sz val="22"/>
      <color rgb="FF000000"/>
      <name val="Calibri"/>
      <family val="2"/>
      <scheme val="minor"/>
    </font>
    <font>
      <sz val="10"/>
      <name val="Arial"/>
      <family val="2"/>
    </font>
    <font>
      <b/>
      <u/>
      <sz val="11"/>
      <color theme="1"/>
      <name val="Calibri"/>
      <family val="2"/>
      <scheme val="minor"/>
    </font>
    <font>
      <b/>
      <sz val="11"/>
      <color indexed="9"/>
      <name val="Calibri"/>
      <family val="2"/>
      <scheme val="minor"/>
    </font>
    <font>
      <sz val="11"/>
      <color rgb="FF000000"/>
      <name val="Calibri"/>
      <family val="2"/>
      <scheme val="minor"/>
    </font>
    <font>
      <sz val="8"/>
      <name val="Calibri"/>
      <family val="2"/>
      <scheme val="minor"/>
    </font>
    <font>
      <b/>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style="thin">
        <color theme="0"/>
      </left>
      <right/>
      <top/>
      <bottom/>
      <diagonal/>
    </border>
    <border>
      <left/>
      <right/>
      <top/>
      <bottom style="thin">
        <color theme="0"/>
      </bottom>
      <diagonal/>
    </border>
    <border>
      <left/>
      <right/>
      <top style="thin">
        <color theme="0"/>
      </top>
      <bottom/>
      <diagonal/>
    </border>
  </borders>
  <cellStyleXfs count="5">
    <xf numFmtId="0" fontId="0" fillId="0" borderId="0"/>
    <xf numFmtId="43" fontId="1" fillId="0" borderId="0" applyFont="0" applyFill="0" applyBorder="0" applyAlignment="0" applyProtection="0"/>
    <xf numFmtId="167" fontId="1" fillId="0" borderId="0" applyFont="0" applyFill="0" applyBorder="0" applyAlignment="0" applyProtection="0"/>
    <xf numFmtId="43" fontId="16" fillId="0" borderId="0" applyFont="0" applyFill="0" applyBorder="0" applyAlignment="0" applyProtection="0"/>
    <xf numFmtId="164" fontId="1" fillId="0" borderId="0" applyFont="0" applyFill="0" applyBorder="0" applyAlignment="0" applyProtection="0"/>
  </cellStyleXfs>
  <cellXfs count="180">
    <xf numFmtId="0" fontId="0" fillId="0" borderId="0" xfId="0"/>
    <xf numFmtId="0" fontId="0" fillId="2" borderId="0" xfId="0" applyFont="1" applyFill="1" applyBorder="1"/>
    <xf numFmtId="0" fontId="0" fillId="0" borderId="0" xfId="0" applyBorder="1"/>
    <xf numFmtId="165" fontId="0" fillId="0" borderId="0" xfId="1" applyNumberFormat="1" applyFont="1" applyBorder="1"/>
    <xf numFmtId="0" fontId="5" fillId="2" borderId="0" xfId="0" applyNumberFormat="1" applyFont="1" applyFill="1" applyBorder="1" applyAlignment="1">
      <alignment vertical="center" readingOrder="1"/>
    </xf>
    <xf numFmtId="0" fontId="0" fillId="0" borderId="0" xfId="0" applyBorder="1" applyAlignment="1"/>
    <xf numFmtId="0" fontId="2" fillId="3" borderId="1" xfId="0" applyFont="1" applyFill="1" applyBorder="1" applyAlignment="1">
      <alignment vertical="center"/>
    </xf>
    <xf numFmtId="0" fontId="2" fillId="4"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4" borderId="3" xfId="0" applyFont="1" applyFill="1" applyBorder="1" applyAlignment="1">
      <alignment horizontal="center" vertical="center"/>
    </xf>
    <xf numFmtId="0" fontId="8" fillId="0" borderId="0" xfId="0" applyFont="1" applyFill="1" applyBorder="1" applyAlignment="1">
      <alignment vertical="center"/>
    </xf>
    <xf numFmtId="0" fontId="3" fillId="0" borderId="4" xfId="0" applyFont="1" applyBorder="1" applyAlignment="1">
      <alignment horizontal="left"/>
    </xf>
    <xf numFmtId="166" fontId="3" fillId="0" borderId="4" xfId="1" applyNumberFormat="1" applyFont="1" applyBorder="1"/>
    <xf numFmtId="0" fontId="3" fillId="0" borderId="5" xfId="0" applyFont="1" applyBorder="1" applyAlignment="1">
      <alignment horizontal="left"/>
    </xf>
    <xf numFmtId="166" fontId="3" fillId="0" borderId="6" xfId="2" applyNumberFormat="1" applyFont="1" applyBorder="1" applyAlignment="1">
      <alignment horizontal="right"/>
    </xf>
    <xf numFmtId="49" fontId="8" fillId="0" borderId="0" xfId="0" applyNumberFormat="1" applyFont="1" applyFill="1" applyBorder="1" applyAlignment="1">
      <alignment horizontal="left" indent="1"/>
    </xf>
    <xf numFmtId="166" fontId="3" fillId="0" borderId="0" xfId="1" applyNumberFormat="1" applyFont="1" applyBorder="1" applyAlignment="1">
      <alignment vertical="center"/>
    </xf>
    <xf numFmtId="0" fontId="3" fillId="0" borderId="0" xfId="0" applyFont="1" applyBorder="1" applyAlignment="1">
      <alignment horizontal="left" indent="1"/>
    </xf>
    <xf numFmtId="166" fontId="1" fillId="0" borderId="0" xfId="1" applyNumberFormat="1" applyFont="1" applyBorder="1" applyAlignment="1">
      <alignment vertical="center"/>
    </xf>
    <xf numFmtId="0" fontId="3" fillId="0" borderId="7" xfId="0" applyFont="1" applyBorder="1" applyAlignment="1">
      <alignment horizontal="left" indent="1"/>
    </xf>
    <xf numFmtId="166" fontId="3" fillId="0" borderId="0" xfId="2" applyNumberFormat="1" applyFont="1" applyBorder="1" applyAlignment="1">
      <alignment horizontal="right"/>
    </xf>
    <xf numFmtId="49" fontId="9" fillId="0" borderId="0" xfId="0" applyNumberFormat="1" applyFont="1" applyFill="1" applyBorder="1" applyAlignment="1">
      <alignment horizontal="left" indent="2"/>
    </xf>
    <xf numFmtId="166" fontId="0" fillId="0" borderId="0" xfId="1" applyNumberFormat="1" applyFont="1" applyBorder="1"/>
    <xf numFmtId="0" fontId="0" fillId="0" borderId="0" xfId="0" applyFont="1" applyBorder="1" applyAlignment="1">
      <alignment horizontal="left" indent="2"/>
    </xf>
    <xf numFmtId="0" fontId="0" fillId="0" borderId="1" xfId="0" applyFont="1" applyBorder="1" applyAlignment="1">
      <alignment horizontal="left" indent="2"/>
    </xf>
    <xf numFmtId="166" fontId="0" fillId="0" borderId="0" xfId="2" applyNumberFormat="1" applyFont="1" applyBorder="1" applyAlignment="1">
      <alignment horizontal="right"/>
    </xf>
    <xf numFmtId="0" fontId="9" fillId="0" borderId="0" xfId="0" applyFont="1" applyFill="1" applyBorder="1" applyAlignment="1">
      <alignment horizontal="left" indent="2"/>
    </xf>
    <xf numFmtId="0" fontId="3" fillId="0" borderId="1" xfId="0" applyFont="1" applyBorder="1" applyAlignment="1">
      <alignment horizontal="left" indent="1"/>
    </xf>
    <xf numFmtId="0" fontId="9" fillId="0" borderId="0" xfId="0" applyFont="1" applyFill="1" applyBorder="1" applyAlignment="1">
      <alignment horizontal="left" vertical="center" indent="4"/>
    </xf>
    <xf numFmtId="0" fontId="8" fillId="0" borderId="0" xfId="0" applyFont="1" applyFill="1" applyBorder="1" applyAlignment="1">
      <alignment vertical="center" wrapText="1"/>
    </xf>
    <xf numFmtId="0" fontId="9" fillId="0" borderId="0" xfId="0" applyFont="1" applyFill="1" applyBorder="1" applyAlignment="1">
      <alignment vertical="center"/>
    </xf>
    <xf numFmtId="166" fontId="0" fillId="0" borderId="0" xfId="1" applyNumberFormat="1" applyFont="1" applyBorder="1" applyAlignment="1">
      <alignment vertical="center"/>
    </xf>
    <xf numFmtId="166" fontId="2" fillId="4" borderId="1" xfId="1" applyNumberFormat="1" applyFont="1" applyFill="1" applyBorder="1" applyAlignment="1">
      <alignment horizontal="center" vertical="center"/>
    </xf>
    <xf numFmtId="0" fontId="8" fillId="0" borderId="0" xfId="0" applyFont="1" applyFill="1" applyBorder="1" applyAlignment="1">
      <alignment wrapText="1"/>
    </xf>
    <xf numFmtId="0" fontId="8" fillId="0" borderId="0" xfId="0" applyFont="1" applyFill="1" applyBorder="1" applyAlignment="1">
      <alignment horizontal="left" indent="1"/>
    </xf>
    <xf numFmtId="0" fontId="9" fillId="0" borderId="0" xfId="0" applyFont="1" applyFill="1" applyBorder="1" applyAlignment="1">
      <alignment horizontal="left" indent="1"/>
    </xf>
    <xf numFmtId="0" fontId="0" fillId="0" borderId="0" xfId="0" applyFont="1" applyBorder="1"/>
    <xf numFmtId="0" fontId="10" fillId="0" borderId="0" xfId="0" applyNumberFormat="1" applyFont="1" applyFill="1" applyBorder="1" applyAlignment="1">
      <alignment vertical="center" wrapText="1" readingOrder="1"/>
    </xf>
    <xf numFmtId="0" fontId="3" fillId="0" borderId="0" xfId="0" applyFont="1" applyBorder="1"/>
    <xf numFmtId="0" fontId="3" fillId="0" borderId="0" xfId="0" applyFont="1"/>
    <xf numFmtId="0" fontId="0" fillId="0" borderId="0" xfId="0" applyFont="1"/>
    <xf numFmtId="0" fontId="10" fillId="0" borderId="0" xfId="0" applyNumberFormat="1" applyFont="1" applyFill="1" applyBorder="1" applyAlignment="1">
      <alignment horizontal="left" vertical="center" indent="2" readingOrder="1"/>
    </xf>
    <xf numFmtId="0" fontId="10" fillId="0" borderId="0" xfId="0" applyNumberFormat="1" applyFont="1" applyFill="1" applyBorder="1" applyAlignment="1">
      <alignment horizontal="left" vertical="center" readingOrder="1"/>
    </xf>
    <xf numFmtId="0" fontId="3" fillId="0" borderId="1" xfId="0" applyFont="1" applyBorder="1" applyAlignment="1">
      <alignment horizontal="left" indent="2"/>
    </xf>
    <xf numFmtId="166" fontId="3" fillId="0" borderId="0" xfId="2" applyNumberFormat="1" applyFont="1" applyBorder="1" applyAlignment="1">
      <alignment horizontal="right" vertical="center"/>
    </xf>
    <xf numFmtId="0" fontId="0" fillId="0" borderId="0" xfId="0" applyFont="1" applyBorder="1" applyAlignment="1">
      <alignment vertical="center"/>
    </xf>
    <xf numFmtId="0" fontId="3" fillId="0" borderId="1" xfId="0" applyFont="1" applyBorder="1" applyAlignment="1">
      <alignment horizontal="left" wrapText="1" indent="4"/>
    </xf>
    <xf numFmtId="0" fontId="11" fillId="2" borderId="0" xfId="0" applyFont="1" applyFill="1" applyBorder="1" applyAlignment="1">
      <alignment horizontal="left" indent="1"/>
    </xf>
    <xf numFmtId="0" fontId="12" fillId="2" borderId="0" xfId="0" applyFont="1" applyFill="1" applyBorder="1" applyAlignment="1">
      <alignment horizontal="left" indent="2"/>
    </xf>
    <xf numFmtId="167" fontId="9" fillId="0" borderId="0" xfId="2" applyFont="1" applyFill="1" applyBorder="1"/>
    <xf numFmtId="165" fontId="0" fillId="0" borderId="0" xfId="0" applyNumberFormat="1" applyBorder="1"/>
    <xf numFmtId="43" fontId="0" fillId="0" borderId="0" xfId="0" applyNumberFormat="1" applyBorder="1"/>
    <xf numFmtId="166" fontId="1" fillId="0" borderId="0" xfId="2" applyNumberFormat="1" applyFont="1" applyBorder="1" applyAlignment="1">
      <alignment horizontal="right"/>
    </xf>
    <xf numFmtId="0" fontId="4" fillId="0" borderId="0" xfId="0" applyFont="1" applyBorder="1"/>
    <xf numFmtId="0" fontId="0" fillId="0" borderId="1" xfId="0" applyFont="1" applyBorder="1" applyAlignment="1">
      <alignment horizontal="left"/>
    </xf>
    <xf numFmtId="49" fontId="11" fillId="0" borderId="0" xfId="0" applyNumberFormat="1" applyFont="1" applyFill="1" applyBorder="1" applyAlignment="1">
      <alignment horizontal="left" indent="1"/>
    </xf>
    <xf numFmtId="49" fontId="12" fillId="0" borderId="0" xfId="0" applyNumberFormat="1" applyFont="1" applyBorder="1" applyAlignment="1">
      <alignment horizontal="left" indent="2"/>
    </xf>
    <xf numFmtId="166" fontId="0" fillId="2" borderId="0" xfId="3" applyNumberFormat="1" applyFont="1" applyFill="1" applyBorder="1"/>
    <xf numFmtId="0" fontId="12" fillId="0" borderId="0" xfId="0" applyFont="1" applyBorder="1" applyAlignment="1">
      <alignment horizontal="left" indent="2"/>
    </xf>
    <xf numFmtId="0" fontId="11" fillId="0" borderId="0" xfId="0" applyFont="1" applyFill="1" applyBorder="1" applyAlignment="1">
      <alignment horizontal="left" indent="1"/>
    </xf>
    <xf numFmtId="0" fontId="0" fillId="0" borderId="0" xfId="0" applyFont="1" applyFill="1" applyBorder="1"/>
    <xf numFmtId="43" fontId="0" fillId="0" borderId="0" xfId="0" applyNumberFormat="1" applyFont="1" applyBorder="1"/>
    <xf numFmtId="0" fontId="13" fillId="0" borderId="0" xfId="0" applyFont="1" applyBorder="1"/>
    <xf numFmtId="0" fontId="17" fillId="0" borderId="0" xfId="0" applyFont="1" applyBorder="1" applyAlignment="1">
      <alignment vertical="center"/>
    </xf>
    <xf numFmtId="0" fontId="10" fillId="0" borderId="1" xfId="0" applyNumberFormat="1" applyFont="1" applyFill="1" applyBorder="1" applyAlignment="1">
      <alignment horizontal="center" vertical="center" wrapText="1" readingOrder="1"/>
    </xf>
    <xf numFmtId="0" fontId="0" fillId="0" borderId="1" xfId="0" applyFont="1" applyBorder="1" applyAlignment="1">
      <alignment horizontal="right"/>
    </xf>
    <xf numFmtId="166" fontId="18" fillId="0" borderId="0" xfId="1" applyNumberFormat="1" applyFont="1" applyFill="1" applyBorder="1" applyAlignment="1">
      <alignment horizontal="right"/>
    </xf>
    <xf numFmtId="0" fontId="14" fillId="2" borderId="0" xfId="0" applyFont="1" applyFill="1" applyBorder="1" applyAlignment="1">
      <alignment vertical="center"/>
    </xf>
    <xf numFmtId="166" fontId="14" fillId="2" borderId="0" xfId="1" applyNumberFormat="1" applyFont="1" applyFill="1" applyBorder="1" applyAlignment="1">
      <alignment vertical="center"/>
    </xf>
    <xf numFmtId="166" fontId="2" fillId="2" borderId="0" xfId="1" applyNumberFormat="1" applyFont="1" applyFill="1" applyBorder="1" applyAlignment="1">
      <alignment vertical="center"/>
    </xf>
    <xf numFmtId="168" fontId="14" fillId="0" borderId="0" xfId="0" applyNumberFormat="1" applyFont="1" applyFill="1" applyBorder="1" applyAlignment="1">
      <alignment vertical="center"/>
    </xf>
    <xf numFmtId="0" fontId="0" fillId="2" borderId="0" xfId="0" applyFont="1" applyFill="1" applyBorder="1" applyAlignment="1">
      <alignment vertical="center"/>
    </xf>
    <xf numFmtId="0" fontId="2" fillId="0" borderId="0" xfId="0" applyFont="1" applyFill="1" applyBorder="1" applyAlignment="1">
      <alignment horizontal="center" vertical="center" wrapText="1"/>
    </xf>
    <xf numFmtId="168" fontId="3" fillId="0" borderId="0" xfId="0" applyNumberFormat="1" applyFont="1" applyFill="1" applyBorder="1" applyAlignment="1">
      <alignment vertical="center"/>
    </xf>
    <xf numFmtId="168"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xf numFmtId="0" fontId="13" fillId="0" borderId="0" xfId="0" applyFont="1"/>
    <xf numFmtId="166" fontId="0" fillId="0" borderId="0" xfId="0" applyNumberFormat="1" applyFont="1"/>
    <xf numFmtId="0" fontId="13" fillId="0" borderId="0" xfId="0" applyFont="1" applyFill="1" applyBorder="1" applyAlignment="1">
      <alignment horizontal="left" vertical="center"/>
    </xf>
    <xf numFmtId="0" fontId="0" fillId="0" borderId="1" xfId="0" applyBorder="1"/>
    <xf numFmtId="166" fontId="0" fillId="0" borderId="0" xfId="1" applyNumberFormat="1" applyFont="1"/>
    <xf numFmtId="0" fontId="19" fillId="0" borderId="9" xfId="0" applyNumberFormat="1" applyFont="1" applyFill="1" applyBorder="1" applyAlignment="1">
      <alignment horizontal="left" wrapText="1" readingOrder="1"/>
    </xf>
    <xf numFmtId="43" fontId="0" fillId="0" borderId="0" xfId="0" applyNumberFormat="1"/>
    <xf numFmtId="166" fontId="3" fillId="0" borderId="4" xfId="2" applyNumberFormat="1" applyFont="1" applyBorder="1" applyAlignment="1">
      <alignment horizontal="right"/>
    </xf>
    <xf numFmtId="169" fontId="3" fillId="0" borderId="0" xfId="3" applyNumberFormat="1" applyFont="1" applyAlignment="1">
      <alignment horizontal="right" vertical="center"/>
    </xf>
    <xf numFmtId="169" fontId="0" fillId="0" borderId="0" xfId="3" applyNumberFormat="1" applyFont="1" applyAlignment="1">
      <alignment horizontal="right" vertical="center"/>
    </xf>
    <xf numFmtId="166" fontId="0" fillId="0" borderId="0" xfId="0" applyNumberFormat="1" applyBorder="1"/>
    <xf numFmtId="0" fontId="9" fillId="0" borderId="7" xfId="0" applyFont="1" applyFill="1" applyBorder="1"/>
    <xf numFmtId="166" fontId="9" fillId="0" borderId="0" xfId="0" applyNumberFormat="1" applyFont="1" applyFill="1" applyBorder="1" applyAlignment="1">
      <alignment horizontal="right"/>
    </xf>
    <xf numFmtId="170" fontId="0" fillId="0" borderId="0" xfId="0" applyNumberFormat="1"/>
    <xf numFmtId="166" fontId="3" fillId="0" borderId="0" xfId="3" applyNumberFormat="1" applyFont="1" applyAlignment="1">
      <alignment horizontal="right"/>
    </xf>
    <xf numFmtId="166" fontId="3" fillId="0" borderId="0" xfId="3" applyNumberFormat="1" applyFont="1" applyAlignment="1">
      <alignment horizontal="right" vertical="top"/>
    </xf>
    <xf numFmtId="166" fontId="3" fillId="0" borderId="0" xfId="0" applyNumberFormat="1" applyFont="1"/>
    <xf numFmtId="0" fontId="0" fillId="0" borderId="1" xfId="0" applyFont="1" applyBorder="1" applyAlignment="1">
      <alignment horizontal="left" indent="5"/>
    </xf>
    <xf numFmtId="166" fontId="0" fillId="0" borderId="0" xfId="2" applyNumberFormat="1" applyFont="1" applyBorder="1" applyAlignment="1">
      <alignment horizontal="right" vertical="center"/>
    </xf>
    <xf numFmtId="166" fontId="0" fillId="0" borderId="0" xfId="3" applyNumberFormat="1" applyFont="1" applyAlignment="1">
      <alignment horizontal="right"/>
    </xf>
    <xf numFmtId="166" fontId="0" fillId="0" borderId="0" xfId="2" applyNumberFormat="1" applyFont="1" applyBorder="1" applyAlignment="1">
      <alignment horizontal="right" indent="2"/>
    </xf>
    <xf numFmtId="0" fontId="10" fillId="0" borderId="8" xfId="0" applyNumberFormat="1" applyFont="1" applyFill="1" applyBorder="1" applyAlignment="1">
      <alignment horizontal="left" vertical="center" wrapText="1" readingOrder="1"/>
    </xf>
    <xf numFmtId="166" fontId="9" fillId="0" borderId="0" xfId="0" applyNumberFormat="1" applyFont="1" applyFill="1" applyBorder="1"/>
    <xf numFmtId="164" fontId="0" fillId="0" borderId="0" xfId="4" applyFont="1" applyBorder="1"/>
    <xf numFmtId="164" fontId="0" fillId="0" borderId="0" xfId="4" applyFont="1" applyBorder="1" applyAlignment="1">
      <alignment vertical="center"/>
    </xf>
    <xf numFmtId="0" fontId="3" fillId="0" borderId="0" xfId="0" applyFont="1" applyBorder="1" applyAlignment="1">
      <alignment vertical="center"/>
    </xf>
    <xf numFmtId="164" fontId="3" fillId="0" borderId="0" xfId="4" applyFont="1" applyBorder="1" applyAlignment="1">
      <alignment vertical="center"/>
    </xf>
    <xf numFmtId="166" fontId="1" fillId="0" borderId="0" xfId="1" applyNumberFormat="1" applyFont="1" applyFill="1" applyBorder="1" applyAlignment="1">
      <alignment vertical="center"/>
    </xf>
    <xf numFmtId="164" fontId="0" fillId="0" borderId="0" xfId="4" applyFont="1"/>
    <xf numFmtId="0" fontId="0" fillId="0" borderId="0" xfId="0" applyBorder="1" applyAlignment="1">
      <alignment wrapText="1"/>
    </xf>
    <xf numFmtId="0" fontId="10" fillId="0" borderId="0" xfId="0" applyNumberFormat="1" applyFont="1" applyFill="1" applyBorder="1" applyAlignment="1">
      <alignment horizontal="left" vertical="center" wrapText="1" readingOrder="1"/>
    </xf>
    <xf numFmtId="165" fontId="3" fillId="0" borderId="0" xfId="1" applyNumberFormat="1" applyFont="1" applyBorder="1"/>
    <xf numFmtId="165" fontId="3" fillId="0" borderId="0" xfId="1" applyNumberFormat="1" applyFont="1" applyBorder="1" applyAlignment="1">
      <alignment vertical="center"/>
    </xf>
    <xf numFmtId="165" fontId="0" fillId="0" borderId="0" xfId="1" applyNumberFormat="1" applyFont="1" applyFill="1" applyBorder="1"/>
    <xf numFmtId="165" fontId="3" fillId="0" borderId="0" xfId="1" applyNumberFormat="1" applyFont="1" applyFill="1" applyBorder="1"/>
    <xf numFmtId="165" fontId="1" fillId="0" borderId="0" xfId="1" applyNumberFormat="1" applyFont="1" applyBorder="1"/>
    <xf numFmtId="165" fontId="2" fillId="4" borderId="1" xfId="1" applyNumberFormat="1" applyFont="1" applyFill="1" applyBorder="1" applyAlignment="1">
      <alignment horizontal="center" vertical="center"/>
    </xf>
    <xf numFmtId="0" fontId="15" fillId="0" borderId="0" xfId="0" applyNumberFormat="1" applyFont="1" applyFill="1" applyBorder="1" applyAlignment="1">
      <alignment vertical="center" readingOrder="1"/>
    </xf>
    <xf numFmtId="0" fontId="6" fillId="0" borderId="0" xfId="0" applyNumberFormat="1" applyFont="1" applyFill="1" applyBorder="1" applyAlignment="1">
      <alignment vertical="top" readingOrder="1"/>
    </xf>
    <xf numFmtId="0" fontId="7" fillId="0" borderId="0" xfId="0" applyNumberFormat="1" applyFont="1" applyFill="1" applyBorder="1" applyAlignment="1">
      <alignment vertical="top" readingOrder="1"/>
    </xf>
    <xf numFmtId="165" fontId="3" fillId="0" borderId="4" xfId="1" applyNumberFormat="1" applyFont="1" applyBorder="1" applyAlignment="1">
      <alignment horizontal="left"/>
    </xf>
    <xf numFmtId="165" fontId="3" fillId="2" borderId="0" xfId="0" applyNumberFormat="1" applyFont="1" applyFill="1" applyBorder="1"/>
    <xf numFmtId="165" fontId="0" fillId="2" borderId="0" xfId="0" applyNumberFormat="1" applyFont="1" applyFill="1" applyBorder="1"/>
    <xf numFmtId="165" fontId="0" fillId="2" borderId="0" xfId="3" applyNumberFormat="1" applyFont="1" applyFill="1" applyBorder="1"/>
    <xf numFmtId="0" fontId="0" fillId="0" borderId="0" xfId="0" applyFont="1" applyBorder="1" applyAlignment="1"/>
    <xf numFmtId="165" fontId="3" fillId="0" borderId="4" xfId="1" applyNumberFormat="1" applyFont="1" applyBorder="1"/>
    <xf numFmtId="165" fontId="1" fillId="0" borderId="0" xfId="1" applyNumberFormat="1" applyFont="1" applyBorder="1" applyAlignment="1">
      <alignment vertical="center"/>
    </xf>
    <xf numFmtId="165" fontId="1" fillId="0" borderId="0" xfId="1" applyNumberFormat="1" applyFont="1" applyBorder="1" applyAlignment="1">
      <alignment horizontal="left" vertical="center" indent="2"/>
    </xf>
    <xf numFmtId="165" fontId="14" fillId="2" borderId="0" xfId="1" applyNumberFormat="1" applyFont="1" applyFill="1" applyBorder="1" applyAlignment="1">
      <alignment vertical="center"/>
    </xf>
    <xf numFmtId="0" fontId="5" fillId="0" borderId="0" xfId="0" applyNumberFormat="1" applyFont="1" applyFill="1" applyBorder="1" applyAlignment="1">
      <alignment vertical="center" readingOrder="1"/>
    </xf>
    <xf numFmtId="0" fontId="6" fillId="0" borderId="0" xfId="0" applyNumberFormat="1" applyFont="1" applyFill="1" applyBorder="1" applyAlignment="1">
      <alignment horizontal="center" vertical="top" wrapText="1" readingOrder="1"/>
    </xf>
    <xf numFmtId="165" fontId="0" fillId="0" borderId="0" xfId="1" applyNumberFormat="1" applyFont="1" applyBorder="1" applyAlignment="1">
      <alignment vertical="center"/>
    </xf>
    <xf numFmtId="165" fontId="3" fillId="2" borderId="0" xfId="3" applyNumberFormat="1" applyFont="1" applyFill="1" applyBorder="1"/>
    <xf numFmtId="165" fontId="1" fillId="2" borderId="0" xfId="3" applyNumberFormat="1" applyFont="1" applyFill="1" applyBorder="1"/>
    <xf numFmtId="165" fontId="0" fillId="0" borderId="0" xfId="3" applyNumberFormat="1" applyFont="1" applyFill="1" applyBorder="1"/>
    <xf numFmtId="165" fontId="3" fillId="0" borderId="4" xfId="1" applyNumberFormat="1" applyFont="1" applyFill="1" applyBorder="1" applyAlignment="1">
      <alignment horizontal="left"/>
    </xf>
    <xf numFmtId="165" fontId="3" fillId="0" borderId="0" xfId="3" applyNumberFormat="1" applyFont="1" applyFill="1" applyBorder="1"/>
    <xf numFmtId="165" fontId="1" fillId="0" borderId="0" xfId="3" applyNumberFormat="1" applyFont="1" applyFill="1" applyBorder="1"/>
    <xf numFmtId="0" fontId="0" fillId="0" borderId="0" xfId="0" applyFont="1" applyBorder="1" applyAlignment="1">
      <alignment horizontal="left"/>
    </xf>
    <xf numFmtId="0" fontId="6" fillId="0" borderId="0" xfId="0" applyNumberFormat="1" applyFont="1" applyFill="1" applyBorder="1" applyAlignment="1">
      <alignment horizontal="center" vertical="top" wrapText="1" readingOrder="1"/>
    </xf>
    <xf numFmtId="0" fontId="6" fillId="0" borderId="8" xfId="0" applyNumberFormat="1" applyFont="1" applyFill="1" applyBorder="1" applyAlignment="1">
      <alignment horizontal="center" vertical="top" wrapText="1" readingOrder="1"/>
    </xf>
    <xf numFmtId="0" fontId="10" fillId="0" borderId="0" xfId="0" applyNumberFormat="1" applyFont="1" applyFill="1" applyBorder="1" applyAlignment="1">
      <alignment horizontal="left" vertical="center" wrapText="1" readingOrder="1"/>
    </xf>
    <xf numFmtId="0" fontId="0" fillId="0" borderId="0" xfId="0" applyBorder="1" applyAlignment="1">
      <alignment horizontal="center"/>
    </xf>
    <xf numFmtId="0" fontId="5"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top" wrapText="1"/>
    </xf>
    <xf numFmtId="0" fontId="7" fillId="2" borderId="0" xfId="0" applyNumberFormat="1" applyFont="1" applyFill="1" applyBorder="1" applyAlignment="1">
      <alignment horizontal="center" vertical="top" wrapText="1"/>
    </xf>
    <xf numFmtId="0" fontId="0" fillId="0" borderId="0" xfId="0" applyBorder="1" applyAlignment="1">
      <alignment horizontal="center" wrapText="1"/>
    </xf>
    <xf numFmtId="0" fontId="7" fillId="2" borderId="0" xfId="0" applyNumberFormat="1" applyFont="1" applyFill="1" applyBorder="1" applyAlignment="1">
      <alignment horizontal="center" vertical="top" wrapText="1" readingOrder="1"/>
    </xf>
    <xf numFmtId="0" fontId="6" fillId="2" borderId="0" xfId="0" applyNumberFormat="1" applyFont="1" applyFill="1" applyBorder="1" applyAlignment="1">
      <alignment horizontal="center" vertical="top" wrapText="1" readingOrder="1"/>
    </xf>
    <xf numFmtId="0" fontId="5" fillId="2" borderId="0" xfId="0" applyNumberFormat="1" applyFont="1" applyFill="1" applyBorder="1" applyAlignment="1">
      <alignment horizontal="center" vertical="center" wrapText="1" readingOrder="1"/>
    </xf>
    <xf numFmtId="0" fontId="5" fillId="2" borderId="0" xfId="0" applyNumberFormat="1" applyFont="1" applyFill="1" applyBorder="1" applyAlignment="1">
      <alignment horizontal="center" vertical="center" readingOrder="1"/>
    </xf>
    <xf numFmtId="0" fontId="6" fillId="2" borderId="0" xfId="0" applyNumberFormat="1" applyFont="1" applyFill="1" applyBorder="1" applyAlignment="1">
      <alignment horizontal="center" vertical="top" readingOrder="1"/>
    </xf>
    <xf numFmtId="0" fontId="7" fillId="2" borderId="0" xfId="0" applyNumberFormat="1" applyFont="1" applyFill="1" applyBorder="1" applyAlignment="1">
      <alignment horizontal="center" vertical="top" readingOrder="1"/>
    </xf>
    <xf numFmtId="0" fontId="13" fillId="0" borderId="10" xfId="0" applyFont="1" applyBorder="1" applyAlignment="1">
      <alignment horizontal="left" wrapText="1"/>
    </xf>
    <xf numFmtId="0" fontId="13" fillId="0" borderId="0" xfId="0" applyFont="1" applyBorder="1" applyAlignment="1">
      <alignment horizontal="left" wrapText="1"/>
    </xf>
    <xf numFmtId="0" fontId="15" fillId="0" borderId="0" xfId="0" applyNumberFormat="1" applyFont="1" applyFill="1" applyBorder="1" applyAlignment="1">
      <alignment horizontal="center" vertical="center" wrapText="1" readingOrder="1"/>
    </xf>
    <xf numFmtId="0" fontId="6" fillId="0" borderId="0"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wrapText="1" readingOrder="1"/>
    </xf>
    <xf numFmtId="0" fontId="15" fillId="0" borderId="8" xfId="0" applyNumberFormat="1" applyFont="1" applyFill="1" applyBorder="1" applyAlignment="1">
      <alignment horizontal="center" vertical="center" wrapText="1" readingOrder="1"/>
    </xf>
    <xf numFmtId="0" fontId="6" fillId="0" borderId="8" xfId="0" applyNumberFormat="1" applyFont="1" applyFill="1" applyBorder="1" applyAlignment="1">
      <alignment horizontal="center" vertical="top" wrapText="1" readingOrder="1"/>
    </xf>
    <xf numFmtId="0" fontId="5" fillId="0" borderId="0" xfId="0" applyNumberFormat="1" applyFont="1" applyFill="1" applyBorder="1" applyAlignment="1">
      <alignment horizontal="center" vertical="center" readingOrder="1"/>
    </xf>
    <xf numFmtId="0" fontId="13" fillId="0" borderId="0" xfId="0" applyFont="1" applyAlignment="1">
      <alignment horizontal="left" wrapText="1"/>
    </xf>
    <xf numFmtId="0" fontId="13"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readingOrder="1"/>
    </xf>
    <xf numFmtId="0" fontId="5" fillId="0" borderId="8" xfId="0" applyNumberFormat="1" applyFont="1" applyFill="1" applyBorder="1" applyAlignment="1">
      <alignment horizontal="center" vertical="center" wrapText="1" readingOrder="1"/>
    </xf>
    <xf numFmtId="0" fontId="7" fillId="0" borderId="8"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readingOrder="1"/>
    </xf>
    <xf numFmtId="0" fontId="13" fillId="0" borderId="10" xfId="0" applyFont="1" applyBorder="1" applyAlignment="1">
      <alignment wrapText="1"/>
    </xf>
    <xf numFmtId="0" fontId="13" fillId="0" borderId="0" xfId="0" applyFont="1" applyFill="1" applyBorder="1" applyAlignment="1">
      <alignment horizontal="left" vertical="center"/>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center" vertical="top" wrapText="1"/>
    </xf>
    <xf numFmtId="0" fontId="20" fillId="0" borderId="8" xfId="0" applyFont="1" applyBorder="1" applyAlignment="1">
      <alignment horizontal="left" vertical="top" wrapText="1"/>
    </xf>
    <xf numFmtId="0" fontId="20" fillId="0" borderId="0" xfId="0" applyFont="1" applyAlignment="1">
      <alignment horizontal="left" vertical="top" wrapText="1"/>
    </xf>
    <xf numFmtId="0" fontId="15" fillId="0" borderId="8"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top" wrapText="1"/>
    </xf>
    <xf numFmtId="49" fontId="7" fillId="0" borderId="8" xfId="0" applyNumberFormat="1" applyFont="1" applyFill="1" applyBorder="1" applyAlignment="1">
      <alignment horizontal="center" wrapText="1"/>
    </xf>
    <xf numFmtId="49" fontId="7" fillId="0" borderId="0" xfId="0" applyNumberFormat="1" applyFont="1" applyFill="1" applyBorder="1" applyAlignment="1">
      <alignment horizontal="center" wrapText="1"/>
    </xf>
    <xf numFmtId="0" fontId="7" fillId="0" borderId="8" xfId="0" applyNumberFormat="1" applyFont="1" applyFill="1" applyBorder="1" applyAlignment="1">
      <alignment horizontal="center" vertical="top" wrapText="1"/>
    </xf>
    <xf numFmtId="0" fontId="19" fillId="0" borderId="8" xfId="0" applyNumberFormat="1" applyFont="1" applyFill="1" applyBorder="1" applyAlignment="1">
      <alignment horizontal="center" vertical="top" wrapText="1"/>
    </xf>
    <xf numFmtId="0" fontId="19" fillId="0" borderId="0" xfId="0" applyNumberFormat="1" applyFont="1" applyFill="1" applyBorder="1" applyAlignment="1">
      <alignment horizontal="center" vertical="top" wrapText="1"/>
    </xf>
  </cellXfs>
  <cellStyles count="5">
    <cellStyle name="Comma 2" xfId="2"/>
    <cellStyle name="Millares" xfId="4" builtinId="3"/>
    <cellStyle name="Millares 2" xfId="3"/>
    <cellStyle name="Millares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2.jpeg"/><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914400</xdr:colOff>
      <xdr:row>1</xdr:row>
      <xdr:rowOff>64471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81675" y="254971"/>
          <a:ext cx="1900416" cy="973754"/>
        </a:xfrm>
        <a:prstGeom prst="rect">
          <a:avLst/>
        </a:prstGeom>
      </xdr:spPr>
    </xdr:pic>
    <xdr:clientData/>
  </xdr:oneCellAnchor>
  <xdr:oneCellAnchor>
    <xdr:from>
      <xdr:col>2</xdr:col>
      <xdr:colOff>800100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67375" y="295275"/>
          <a:ext cx="0" cy="645860"/>
        </a:xfrm>
        <a:prstGeom prst="rect">
          <a:avLst/>
        </a:prstGeom>
      </xdr:spPr>
    </xdr:pic>
    <xdr:clientData/>
  </xdr:oneCellAnchor>
  <xdr:oneCellAnchor>
    <xdr:from>
      <xdr:col>0</xdr:col>
      <xdr:colOff>630331</xdr:colOff>
      <xdr:row>1</xdr:row>
      <xdr:rowOff>304799</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0331" y="49529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857250</xdr:colOff>
      <xdr:row>1</xdr:row>
      <xdr:rowOff>159721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4950" y="35022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535081</xdr:colOff>
      <xdr:row>1</xdr:row>
      <xdr:rowOff>333374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5081" y="52387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809625</xdr:colOff>
      <xdr:row>1</xdr:row>
      <xdr:rowOff>321646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05425" y="51214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525556</xdr:colOff>
      <xdr:row>1</xdr:row>
      <xdr:rowOff>314324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5556" y="50482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704850</xdr:colOff>
      <xdr:row>1</xdr:row>
      <xdr:rowOff>197821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5" y="38832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801781</xdr:colOff>
      <xdr:row>1</xdr:row>
      <xdr:rowOff>276224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781" y="46672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81050"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525556</xdr:colOff>
      <xdr:row>1</xdr:row>
      <xdr:rowOff>333374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5556" y="52387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oneCellAnchor>
    <xdr:from>
      <xdr:col>2</xdr:col>
      <xdr:colOff>790575</xdr:colOff>
      <xdr:row>1</xdr:row>
      <xdr:rowOff>285750</xdr:rowOff>
    </xdr:from>
    <xdr:ext cx="1900416" cy="973754"/>
    <xdr:pic>
      <xdr:nvPicPr>
        <xdr:cNvPr id="18"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476250"/>
          <a:ext cx="1900416" cy="97375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3" cstate="print"/>
        <a:stretch>
          <a:fillRect/>
        </a:stretch>
      </xdr:blipFill>
      <xdr:spPr>
        <a:xfrm>
          <a:off x="1" y="0"/>
          <a:ext cx="425824" cy="1685924"/>
        </a:xfrm>
        <a:prstGeom prst="rect">
          <a:avLst/>
        </a:prstGeom>
      </xdr:spPr>
    </xdr:pic>
    <xdr:clientData/>
  </xdr:two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704850</xdr:colOff>
      <xdr:row>1</xdr:row>
      <xdr:rowOff>169246</xdr:rowOff>
    </xdr:from>
    <xdr:ext cx="1900416" cy="973754"/>
    <xdr:pic>
      <xdr:nvPicPr>
        <xdr:cNvPr id="8"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4475" y="359746"/>
          <a:ext cx="1900416" cy="973754"/>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601756</xdr:colOff>
      <xdr:row>2</xdr:row>
      <xdr:rowOff>9524</xdr:rowOff>
    </xdr:from>
    <xdr:ext cx="908621" cy="902387"/>
    <xdr:pic>
      <xdr:nvPicPr>
        <xdr:cNvPr id="10"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1756" y="53339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11" name="Picture 6"/>
        <xdr:cNvPicPr/>
      </xdr:nvPicPr>
      <xdr:blipFill>
        <a:blip xmlns:r="http://schemas.openxmlformats.org/officeDocument/2006/relationships" r:embed="rId3" cstate="print"/>
        <a:stretch>
          <a:fillRect/>
        </a:stretch>
      </xdr:blipFill>
      <xdr:spPr>
        <a:xfrm>
          <a:off x="1" y="0"/>
          <a:ext cx="425824" cy="16859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81050"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4" cstate="print"/>
        <a:stretch>
          <a:fillRect/>
        </a:stretch>
      </xdr:blipFill>
      <xdr:spPr>
        <a:xfrm>
          <a:off x="1" y="0"/>
          <a:ext cx="425824" cy="1685924"/>
        </a:xfrm>
        <a:prstGeom prst="rect">
          <a:avLst/>
        </a:prstGeom>
      </xdr:spPr>
    </xdr:pic>
    <xdr:clientData/>
  </xdr:two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8"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81050" y="226396"/>
          <a:ext cx="1900416" cy="973754"/>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601756</xdr:colOff>
      <xdr:row>1</xdr:row>
      <xdr:rowOff>200024</xdr:rowOff>
    </xdr:from>
    <xdr:ext cx="908621" cy="902387"/>
    <xdr:pic>
      <xdr:nvPicPr>
        <xdr:cNvPr id="10"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1756" y="39052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11" name="Picture 6"/>
        <xdr:cNvPicPr/>
      </xdr:nvPicPr>
      <xdr:blipFill>
        <a:blip xmlns:r="http://schemas.openxmlformats.org/officeDocument/2006/relationships" r:embed="rId4" cstate="print"/>
        <a:stretch>
          <a:fillRect/>
        </a:stretch>
      </xdr:blipFill>
      <xdr:spPr>
        <a:xfrm>
          <a:off x="1" y="0"/>
          <a:ext cx="425824" cy="1685924"/>
        </a:xfrm>
        <a:prstGeom prst="rect">
          <a:avLst/>
        </a:prstGeom>
      </xdr:spPr>
    </xdr:pic>
    <xdr:clientData/>
  </xdr:twoCellAnchor>
  <xdr:oneCellAnchor>
    <xdr:from>
      <xdr:col>2</xdr:col>
      <xdr:colOff>990600</xdr:colOff>
      <xdr:row>1</xdr:row>
      <xdr:rowOff>161925</xdr:rowOff>
    </xdr:from>
    <xdr:ext cx="1900416" cy="973754"/>
    <xdr:pic>
      <xdr:nvPicPr>
        <xdr:cNvPr id="12"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8775" y="352425"/>
          <a:ext cx="1900416" cy="97375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81050"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0</xdr:colOff>
      <xdr:row>0</xdr:row>
      <xdr:rowOff>104775</xdr:rowOff>
    </xdr:from>
    <xdr:to>
      <xdr:col>0</xdr:col>
      <xdr:colOff>425824</xdr:colOff>
      <xdr:row>8</xdr:row>
      <xdr:rowOff>19049</xdr:rowOff>
    </xdr:to>
    <xdr:pic>
      <xdr:nvPicPr>
        <xdr:cNvPr id="6" name="Picture 6"/>
        <xdr:cNvPicPr/>
      </xdr:nvPicPr>
      <xdr:blipFill>
        <a:blip xmlns:r="http://schemas.openxmlformats.org/officeDocument/2006/relationships" r:embed="rId4" cstate="print"/>
        <a:stretch>
          <a:fillRect/>
        </a:stretch>
      </xdr:blipFill>
      <xdr:spPr>
        <a:xfrm>
          <a:off x="0" y="104775"/>
          <a:ext cx="425824" cy="1685924"/>
        </a:xfrm>
        <a:prstGeom prst="rect">
          <a:avLst/>
        </a:prstGeom>
      </xdr:spPr>
    </xdr:pic>
    <xdr:clientData/>
  </xdr:two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8"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881050" y="226396"/>
          <a:ext cx="1900416" cy="973754"/>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582706</xdr:colOff>
      <xdr:row>2</xdr:row>
      <xdr:rowOff>38099</xdr:rowOff>
    </xdr:from>
    <xdr:ext cx="908621" cy="902387"/>
    <xdr:pic>
      <xdr:nvPicPr>
        <xdr:cNvPr id="10"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2706" y="561974"/>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11" name="Picture 6"/>
        <xdr:cNvPicPr/>
      </xdr:nvPicPr>
      <xdr:blipFill>
        <a:blip xmlns:r="http://schemas.openxmlformats.org/officeDocument/2006/relationships" r:embed="rId4" cstate="print"/>
        <a:stretch>
          <a:fillRect/>
        </a:stretch>
      </xdr:blipFill>
      <xdr:spPr>
        <a:xfrm>
          <a:off x="0" y="0"/>
          <a:ext cx="425824" cy="1685924"/>
        </a:xfrm>
        <a:prstGeom prst="rect">
          <a:avLst/>
        </a:prstGeom>
      </xdr:spPr>
    </xdr:pic>
    <xdr:clientData/>
  </xdr:twoCellAnchor>
  <xdr:oneCellAnchor>
    <xdr:from>
      <xdr:col>2</xdr:col>
      <xdr:colOff>752475</xdr:colOff>
      <xdr:row>2</xdr:row>
      <xdr:rowOff>47625</xdr:rowOff>
    </xdr:from>
    <xdr:ext cx="1900416" cy="973754"/>
    <xdr:pic>
      <xdr:nvPicPr>
        <xdr:cNvPr id="1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7325" y="571500"/>
          <a:ext cx="1900416" cy="97375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85825"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525556</xdr:colOff>
      <xdr:row>1</xdr:row>
      <xdr:rowOff>247649</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5556" y="43814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8"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85825" y="226396"/>
          <a:ext cx="1900416" cy="973754"/>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11"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oneCellAnchor>
    <xdr:from>
      <xdr:col>2</xdr:col>
      <xdr:colOff>914400</xdr:colOff>
      <xdr:row>1</xdr:row>
      <xdr:rowOff>85725</xdr:rowOff>
    </xdr:from>
    <xdr:ext cx="1900416" cy="973754"/>
    <xdr:pic>
      <xdr:nvPicPr>
        <xdr:cNvPr id="12"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67300" y="276225"/>
          <a:ext cx="1900416" cy="97375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85825"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535081</xdr:colOff>
      <xdr:row>2</xdr:row>
      <xdr:rowOff>85724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5081" y="60959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40</xdr:col>
      <xdr:colOff>514350</xdr:colOff>
      <xdr:row>1</xdr:row>
      <xdr:rowOff>35896</xdr:rowOff>
    </xdr:from>
    <xdr:ext cx="1900416" cy="973754"/>
    <xdr:pic>
      <xdr:nvPicPr>
        <xdr:cNvPr id="8"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85825" y="226396"/>
          <a:ext cx="1900416" cy="973754"/>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11"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oneCellAnchor>
    <xdr:from>
      <xdr:col>2</xdr:col>
      <xdr:colOff>866775</xdr:colOff>
      <xdr:row>2</xdr:row>
      <xdr:rowOff>19050</xdr:rowOff>
    </xdr:from>
    <xdr:ext cx="1900416" cy="973754"/>
    <xdr:pic>
      <xdr:nvPicPr>
        <xdr:cNvPr id="12"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5400" y="542925"/>
          <a:ext cx="1900416" cy="97375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820831</xdr:colOff>
      <xdr:row>1</xdr:row>
      <xdr:rowOff>200024</xdr:rowOff>
    </xdr:from>
    <xdr:ext cx="908621" cy="902387"/>
    <xdr:pic>
      <xdr:nvPicPr>
        <xdr:cNvPr id="5"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0831" y="390524"/>
          <a:ext cx="908621" cy="902387"/>
        </a:xfrm>
        <a:prstGeom prst="rect">
          <a:avLst/>
        </a:prstGeom>
      </xdr:spPr>
    </xdr:pic>
    <xdr:clientData/>
  </xdr:oneCellAnchor>
  <xdr:oneCellAnchor>
    <xdr:from>
      <xdr:col>1</xdr:col>
      <xdr:colOff>874059</xdr:colOff>
      <xdr:row>2</xdr:row>
      <xdr:rowOff>212912</xdr:rowOff>
    </xdr:from>
    <xdr:ext cx="4061" cy="528165"/>
    <xdr:pic>
      <xdr:nvPicPr>
        <xdr:cNvPr id="7"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3</xdr:col>
      <xdr:colOff>466725</xdr:colOff>
      <xdr:row>1</xdr:row>
      <xdr:rowOff>95250</xdr:rowOff>
    </xdr:from>
    <xdr:ext cx="1752600" cy="914400"/>
    <xdr:pic>
      <xdr:nvPicPr>
        <xdr:cNvPr id="8"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67400" y="285750"/>
          <a:ext cx="1752600" cy="914400"/>
        </a:xfrm>
        <a:prstGeom prst="rect">
          <a:avLst/>
        </a:prstGeom>
      </xdr:spPr>
    </xdr:pic>
    <xdr:clientData/>
  </xdr:oneCellAnchor>
  <xdr:oneCellAnchor>
    <xdr:from>
      <xdr:col>2</xdr:col>
      <xdr:colOff>0</xdr:colOff>
      <xdr:row>1</xdr:row>
      <xdr:rowOff>104775</xdr:rowOff>
    </xdr:from>
    <xdr:ext cx="0" cy="645860"/>
    <xdr:pic>
      <xdr:nvPicPr>
        <xdr:cNvPr id="9"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twoCellAnchor>
    <xdr:from>
      <xdr:col>0</xdr:col>
      <xdr:colOff>0</xdr:colOff>
      <xdr:row>0</xdr:row>
      <xdr:rowOff>0</xdr:rowOff>
    </xdr:from>
    <xdr:to>
      <xdr:col>0</xdr:col>
      <xdr:colOff>314324</xdr:colOff>
      <xdr:row>7</xdr:row>
      <xdr:rowOff>104774</xdr:rowOff>
    </xdr:to>
    <xdr:pic>
      <xdr:nvPicPr>
        <xdr:cNvPr id="11" name="Picture 6"/>
        <xdr:cNvPicPr/>
      </xdr:nvPicPr>
      <xdr:blipFill>
        <a:blip xmlns:r="http://schemas.openxmlformats.org/officeDocument/2006/relationships" r:embed="rId5" cstate="print"/>
        <a:stretch>
          <a:fillRect/>
        </a:stretch>
      </xdr:blipFill>
      <xdr:spPr>
        <a:xfrm>
          <a:off x="0" y="0"/>
          <a:ext cx="314324" cy="1685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809625</xdr:colOff>
      <xdr:row>1</xdr:row>
      <xdr:rowOff>35896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0" y="2263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67375" y="295275"/>
          <a:ext cx="0" cy="645860"/>
        </a:xfrm>
        <a:prstGeom prst="rect">
          <a:avLst/>
        </a:prstGeom>
      </xdr:spPr>
    </xdr:pic>
    <xdr:clientData/>
  </xdr:oneCellAnchor>
  <xdr:oneCellAnchor>
    <xdr:from>
      <xdr:col>0</xdr:col>
      <xdr:colOff>601756</xdr:colOff>
      <xdr:row>2</xdr:row>
      <xdr:rowOff>66674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1756" y="466724"/>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0" y="0"/>
          <a:ext cx="425824" cy="153352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2</xdr:col>
      <xdr:colOff>976593</xdr:colOff>
      <xdr:row>1</xdr:row>
      <xdr:rowOff>200062</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9518" y="390562"/>
          <a:ext cx="1473827" cy="755174"/>
        </a:xfrm>
        <a:prstGeom prst="rect">
          <a:avLst/>
        </a:prstGeom>
      </xdr:spPr>
    </xdr:pic>
    <xdr:clientData/>
  </xdr:oneCellAnchor>
  <xdr:oneCellAnchor>
    <xdr:from>
      <xdr:col>0</xdr:col>
      <xdr:colOff>536762</xdr:colOff>
      <xdr:row>1</xdr:row>
      <xdr:rowOff>294715</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6762" y="485215"/>
          <a:ext cx="895350" cy="889207"/>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3</xdr:col>
      <xdr:colOff>19051</xdr:colOff>
      <xdr:row>1</xdr:row>
      <xdr:rowOff>304801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5401" y="495301"/>
          <a:ext cx="1568" cy="571500"/>
        </a:xfrm>
        <a:prstGeom prst="rect">
          <a:avLst/>
        </a:prstGeom>
      </xdr:spPr>
    </xdr:pic>
    <xdr:clientData/>
  </xdr:oneCellAnchor>
  <xdr:oneCellAnchor>
    <xdr:from>
      <xdr:col>1</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1</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346262</xdr:colOff>
      <xdr:row>1</xdr:row>
      <xdr:rowOff>161365</xdr:rowOff>
    </xdr:from>
    <xdr:ext cx="895350" cy="889207"/>
    <xdr:pic>
      <xdr:nvPicPr>
        <xdr:cNvPr id="7"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262" y="351865"/>
          <a:ext cx="895350" cy="889207"/>
        </a:xfrm>
        <a:prstGeom prst="rect">
          <a:avLst/>
        </a:prstGeom>
      </xdr:spPr>
    </xdr:pic>
    <xdr:clientData/>
  </xdr:oneCellAnchor>
  <xdr:oneCellAnchor>
    <xdr:from>
      <xdr:col>1</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oneCellAnchor>
    <xdr:from>
      <xdr:col>0</xdr:col>
      <xdr:colOff>638176</xdr:colOff>
      <xdr:row>1</xdr:row>
      <xdr:rowOff>152401</xdr:rowOff>
    </xdr:from>
    <xdr:ext cx="1568" cy="571500"/>
    <xdr:pic>
      <xdr:nvPicPr>
        <xdr:cNvPr id="9"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6" y="342901"/>
          <a:ext cx="1568" cy="571500"/>
        </a:xfrm>
        <a:prstGeom prst="rect">
          <a:avLst/>
        </a:prstGeom>
      </xdr:spPr>
    </xdr:pic>
    <xdr:clientData/>
  </xdr:oneCellAnchor>
  <xdr:oneCellAnchor>
    <xdr:from>
      <xdr:col>0</xdr:col>
      <xdr:colOff>800100</xdr:colOff>
      <xdr:row>1</xdr:row>
      <xdr:rowOff>104775</xdr:rowOff>
    </xdr:from>
    <xdr:ext cx="0" cy="645860"/>
    <xdr:pic>
      <xdr:nvPicPr>
        <xdr:cNvPr id="10"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11"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1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6" y="342901"/>
          <a:ext cx="1568" cy="571500"/>
        </a:xfrm>
        <a:prstGeom prst="rect">
          <a:avLst/>
        </a:prstGeom>
      </xdr:spPr>
    </xdr:pic>
    <xdr:clientData/>
  </xdr:oneCellAnchor>
  <xdr:oneCellAnchor>
    <xdr:from>
      <xdr:col>3</xdr:col>
      <xdr:colOff>5043</xdr:colOff>
      <xdr:row>1</xdr:row>
      <xdr:rowOff>123862</xdr:rowOff>
    </xdr:from>
    <xdr:ext cx="1473827" cy="755174"/>
    <xdr:pic>
      <xdr:nvPicPr>
        <xdr:cNvPr id="13" name="3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91393" y="314362"/>
          <a:ext cx="1473827" cy="755174"/>
        </a:xfrm>
        <a:prstGeom prst="rect">
          <a:avLst/>
        </a:prstGeom>
      </xdr:spPr>
    </xdr:pic>
    <xdr:clientData/>
  </xdr:oneCellAnchor>
  <xdr:oneCellAnchor>
    <xdr:from>
      <xdr:col>0</xdr:col>
      <xdr:colOff>800100</xdr:colOff>
      <xdr:row>1</xdr:row>
      <xdr:rowOff>104775</xdr:rowOff>
    </xdr:from>
    <xdr:ext cx="0" cy="645860"/>
    <xdr:pic>
      <xdr:nvPicPr>
        <xdr:cNvPr id="15"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295275"/>
          <a:ext cx="0" cy="64586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2</xdr:col>
      <xdr:colOff>995643</xdr:colOff>
      <xdr:row>1</xdr:row>
      <xdr:rowOff>238162</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00893" y="428662"/>
          <a:ext cx="1473827" cy="755174"/>
        </a:xfrm>
        <a:prstGeom prst="rect">
          <a:avLst/>
        </a:prstGeom>
      </xdr:spPr>
    </xdr:pic>
    <xdr:clientData/>
  </xdr:oneCellAnchor>
  <xdr:oneCellAnchor>
    <xdr:from>
      <xdr:col>0</xdr:col>
      <xdr:colOff>431987</xdr:colOff>
      <xdr:row>1</xdr:row>
      <xdr:rowOff>208990</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1987" y="399490"/>
          <a:ext cx="895350" cy="889207"/>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1</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9</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1</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1</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oneCellAnchor>
    <xdr:from>
      <xdr:col>0</xdr:col>
      <xdr:colOff>638176</xdr:colOff>
      <xdr:row>4</xdr:row>
      <xdr:rowOff>152401</xdr:rowOff>
    </xdr:from>
    <xdr:ext cx="1568" cy="571500"/>
    <xdr:pic>
      <xdr:nvPicPr>
        <xdr:cNvPr id="16"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6" y="342901"/>
          <a:ext cx="1568" cy="571500"/>
        </a:xfrm>
        <a:prstGeom prst="rect">
          <a:avLst/>
        </a:prstGeom>
      </xdr:spPr>
    </xdr:pic>
    <xdr:clientData/>
  </xdr:oneCellAnchor>
  <xdr:oneCellAnchor>
    <xdr:from>
      <xdr:col>0</xdr:col>
      <xdr:colOff>800100</xdr:colOff>
      <xdr:row>4</xdr:row>
      <xdr:rowOff>104775</xdr:rowOff>
    </xdr:from>
    <xdr:ext cx="0" cy="645860"/>
    <xdr:pic>
      <xdr:nvPicPr>
        <xdr:cNvPr id="17"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295275"/>
          <a:ext cx="0" cy="645860"/>
        </a:xfrm>
        <a:prstGeom prst="rect">
          <a:avLst/>
        </a:prstGeom>
      </xdr:spPr>
    </xdr:pic>
    <xdr:clientData/>
  </xdr:oneCellAnchor>
  <xdr:twoCellAnchor>
    <xdr:from>
      <xdr:col>0</xdr:col>
      <xdr:colOff>0</xdr:colOff>
      <xdr:row>3</xdr:row>
      <xdr:rowOff>0</xdr:rowOff>
    </xdr:from>
    <xdr:to>
      <xdr:col>0</xdr:col>
      <xdr:colOff>266700</xdr:colOff>
      <xdr:row>9</xdr:row>
      <xdr:rowOff>0</xdr:rowOff>
    </xdr:to>
    <xdr:pic>
      <xdr:nvPicPr>
        <xdr:cNvPr id="18"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4</xdr:row>
      <xdr:rowOff>152401</xdr:rowOff>
    </xdr:from>
    <xdr:ext cx="1568" cy="571500"/>
    <xdr:pic>
      <xdr:nvPicPr>
        <xdr:cNvPr id="19"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6" y="342901"/>
          <a:ext cx="1568" cy="571500"/>
        </a:xfrm>
        <a:prstGeom prst="rect">
          <a:avLst/>
        </a:prstGeom>
      </xdr:spPr>
    </xdr:pic>
    <xdr:clientData/>
  </xdr:oneCellAnchor>
  <xdr:oneCellAnchor>
    <xdr:from>
      <xdr:col>3</xdr:col>
      <xdr:colOff>138393</xdr:colOff>
      <xdr:row>4</xdr:row>
      <xdr:rowOff>114337</xdr:rowOff>
    </xdr:from>
    <xdr:ext cx="1473827" cy="755174"/>
    <xdr:pic>
      <xdr:nvPicPr>
        <xdr:cNvPr id="20"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1868" y="1171612"/>
          <a:ext cx="1473827" cy="755174"/>
        </a:xfrm>
        <a:prstGeom prst="rect">
          <a:avLst/>
        </a:prstGeom>
      </xdr:spPr>
    </xdr:pic>
    <xdr:clientData/>
  </xdr:oneCellAnchor>
  <xdr:oneCellAnchor>
    <xdr:from>
      <xdr:col>0</xdr:col>
      <xdr:colOff>260537</xdr:colOff>
      <xdr:row>4</xdr:row>
      <xdr:rowOff>170890</xdr:rowOff>
    </xdr:from>
    <xdr:ext cx="895350" cy="889207"/>
    <xdr:pic>
      <xdr:nvPicPr>
        <xdr:cNvPr id="21"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0537" y="1228165"/>
          <a:ext cx="895350" cy="889207"/>
        </a:xfrm>
        <a:prstGeom prst="rect">
          <a:avLst/>
        </a:prstGeom>
      </xdr:spPr>
    </xdr:pic>
    <xdr:clientData/>
  </xdr:oneCellAnchor>
  <xdr:oneCellAnchor>
    <xdr:from>
      <xdr:col>0</xdr:col>
      <xdr:colOff>800100</xdr:colOff>
      <xdr:row>4</xdr:row>
      <xdr:rowOff>104775</xdr:rowOff>
    </xdr:from>
    <xdr:ext cx="0" cy="645860"/>
    <xdr:pic>
      <xdr:nvPicPr>
        <xdr:cNvPr id="22"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295275"/>
          <a:ext cx="0" cy="64586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2</xdr:col>
      <xdr:colOff>938493</xdr:colOff>
      <xdr:row>2</xdr:row>
      <xdr:rowOff>37</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1868" y="523912"/>
          <a:ext cx="1473827" cy="755174"/>
        </a:xfrm>
        <a:prstGeom prst="rect">
          <a:avLst/>
        </a:prstGeom>
      </xdr:spPr>
    </xdr:pic>
    <xdr:clientData/>
  </xdr:oneCellAnchor>
  <xdr:oneCellAnchor>
    <xdr:from>
      <xdr:col>0</xdr:col>
      <xdr:colOff>476250</xdr:colOff>
      <xdr:row>1</xdr:row>
      <xdr:rowOff>266140</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0" y="456640"/>
          <a:ext cx="895350" cy="889207"/>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5</xdr:row>
      <xdr:rowOff>200025</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3</xdr:col>
      <xdr:colOff>862293</xdr:colOff>
      <xdr:row>1</xdr:row>
      <xdr:rowOff>228637</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39043" y="419137"/>
          <a:ext cx="1473827" cy="755174"/>
        </a:xfrm>
        <a:prstGeom prst="rect">
          <a:avLst/>
        </a:prstGeom>
      </xdr:spPr>
    </xdr:pic>
    <xdr:clientData/>
  </xdr:oneCellAnchor>
  <xdr:oneCellAnchor>
    <xdr:from>
      <xdr:col>0</xdr:col>
      <xdr:colOff>536762</xdr:colOff>
      <xdr:row>1</xdr:row>
      <xdr:rowOff>142315</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6762" y="332815"/>
          <a:ext cx="895350" cy="889207"/>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638176</xdr:colOff>
      <xdr:row>1</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5</xdr:col>
      <xdr:colOff>1052793</xdr:colOff>
      <xdr:row>1</xdr:row>
      <xdr:rowOff>76237</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606118" y="266737"/>
          <a:ext cx="1473827" cy="755174"/>
        </a:xfrm>
        <a:prstGeom prst="rect">
          <a:avLst/>
        </a:prstGeom>
      </xdr:spPr>
    </xdr:pic>
    <xdr:clientData/>
  </xdr:oneCellAnchor>
  <xdr:oneCellAnchor>
    <xdr:from>
      <xdr:col>1</xdr:col>
      <xdr:colOff>231962</xdr:colOff>
      <xdr:row>1</xdr:row>
      <xdr:rowOff>85165</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2037" y="275665"/>
          <a:ext cx="895350" cy="889207"/>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381001</xdr:colOff>
      <xdr:row>0</xdr:row>
      <xdr:rowOff>95251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5251"/>
          <a:ext cx="1568" cy="571500"/>
        </a:xfrm>
        <a:prstGeom prst="rect">
          <a:avLst/>
        </a:prstGeom>
      </xdr:spPr>
    </xdr:pic>
    <xdr:clientData/>
  </xdr:oneCellAnchor>
  <xdr:oneCellAnchor>
    <xdr:from>
      <xdr:col>0</xdr:col>
      <xdr:colOff>800100</xdr:colOff>
      <xdr:row>1</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4" name="Picture 5"/>
        <xdr:cNvPicPr/>
      </xdr:nvPicPr>
      <xdr:blipFill>
        <a:blip xmlns:r="http://schemas.openxmlformats.org/officeDocument/2006/relationships" r:embed="rId3" cstate="print"/>
        <a:stretch>
          <a:fillRect/>
        </a:stretch>
      </xdr:blipFill>
      <xdr:spPr>
        <a:xfrm>
          <a:off x="0" y="0"/>
          <a:ext cx="266700" cy="1390650"/>
        </a:xfrm>
        <a:prstGeom prst="rect">
          <a:avLst/>
        </a:prstGeom>
      </xdr:spPr>
    </xdr:pic>
    <xdr:clientData/>
  </xdr:twoCellAnchor>
  <xdr:oneCellAnchor>
    <xdr:from>
      <xdr:col>0</xdr:col>
      <xdr:colOff>638176</xdr:colOff>
      <xdr:row>1</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1" y="342901"/>
          <a:ext cx="1568" cy="571500"/>
        </a:xfrm>
        <a:prstGeom prst="rect">
          <a:avLst/>
        </a:prstGeom>
      </xdr:spPr>
    </xdr:pic>
    <xdr:clientData/>
  </xdr:oneCellAnchor>
  <xdr:oneCellAnchor>
    <xdr:from>
      <xdr:col>2</xdr:col>
      <xdr:colOff>652743</xdr:colOff>
      <xdr:row>1</xdr:row>
      <xdr:rowOff>142912</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218" y="333412"/>
          <a:ext cx="1473827" cy="755174"/>
        </a:xfrm>
        <a:prstGeom prst="rect">
          <a:avLst/>
        </a:prstGeom>
      </xdr:spPr>
    </xdr:pic>
    <xdr:clientData/>
  </xdr:oneCellAnchor>
  <xdr:oneCellAnchor>
    <xdr:from>
      <xdr:col>0</xdr:col>
      <xdr:colOff>361950</xdr:colOff>
      <xdr:row>1</xdr:row>
      <xdr:rowOff>151840</xdr:rowOff>
    </xdr:from>
    <xdr:ext cx="822512" cy="810185"/>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1950" y="342340"/>
          <a:ext cx="822512" cy="810185"/>
        </a:xfrm>
        <a:prstGeom prst="rect">
          <a:avLst/>
        </a:prstGeom>
      </xdr:spPr>
    </xdr:pic>
    <xdr:clientData/>
  </xdr:oneCellAnchor>
  <xdr:oneCellAnchor>
    <xdr:from>
      <xdr:col>0</xdr:col>
      <xdr:colOff>800100</xdr:colOff>
      <xdr:row>1</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295275"/>
          <a:ext cx="0" cy="64586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xdr:col>
      <xdr:colOff>314326</xdr:colOff>
      <xdr:row>0</xdr:row>
      <xdr:rowOff>219076</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6" y="219076"/>
          <a:ext cx="1568" cy="571500"/>
        </a:xfrm>
        <a:prstGeom prst="rect">
          <a:avLst/>
        </a:prstGeom>
      </xdr:spPr>
    </xdr:pic>
    <xdr:clientData/>
  </xdr:oneCellAnchor>
  <xdr:oneCellAnchor>
    <xdr:from>
      <xdr:col>1</xdr:col>
      <xdr:colOff>3181350</xdr:colOff>
      <xdr:row>1</xdr:row>
      <xdr:rowOff>19050</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6650" y="352425"/>
          <a:ext cx="0" cy="645860"/>
        </a:xfrm>
        <a:prstGeom prst="rect">
          <a:avLst/>
        </a:prstGeom>
      </xdr:spPr>
    </xdr:pic>
    <xdr:clientData/>
  </xdr:oneCellAnchor>
  <xdr:twoCellAnchor>
    <xdr:from>
      <xdr:col>0</xdr:col>
      <xdr:colOff>0</xdr:colOff>
      <xdr:row>0</xdr:row>
      <xdr:rowOff>0</xdr:rowOff>
    </xdr:from>
    <xdr:to>
      <xdr:col>0</xdr:col>
      <xdr:colOff>333375</xdr:colOff>
      <xdr:row>4</xdr:row>
      <xdr:rowOff>438150</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9</xdr:col>
      <xdr:colOff>1</xdr:colOff>
      <xdr:row>26</xdr:row>
      <xdr:rowOff>171451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1" y="5486401"/>
          <a:ext cx="1568" cy="571500"/>
        </a:xfrm>
        <a:prstGeom prst="rect">
          <a:avLst/>
        </a:prstGeom>
      </xdr:spPr>
    </xdr:pic>
    <xdr:clientData/>
  </xdr:oneCellAnchor>
  <xdr:oneCellAnchor>
    <xdr:from>
      <xdr:col>2</xdr:col>
      <xdr:colOff>914400</xdr:colOff>
      <xdr:row>0</xdr:row>
      <xdr:rowOff>173168</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00675" y="173168"/>
          <a:ext cx="1473827" cy="755174"/>
        </a:xfrm>
        <a:prstGeom prst="rect">
          <a:avLst/>
        </a:prstGeom>
      </xdr:spPr>
    </xdr:pic>
    <xdr:clientData/>
  </xdr:oneCellAnchor>
  <xdr:oneCellAnchor>
    <xdr:from>
      <xdr:col>0</xdr:col>
      <xdr:colOff>628649</xdr:colOff>
      <xdr:row>0</xdr:row>
      <xdr:rowOff>252693</xdr:rowOff>
    </xdr:from>
    <xdr:ext cx="866775" cy="852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8649" y="252693"/>
          <a:ext cx="866775" cy="85220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0</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2</xdr:col>
      <xdr:colOff>866775</xdr:colOff>
      <xdr:row>0</xdr:row>
      <xdr:rowOff>249368</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38775" y="249368"/>
          <a:ext cx="1473827" cy="755174"/>
        </a:xfrm>
        <a:prstGeom prst="rect">
          <a:avLst/>
        </a:prstGeom>
      </xdr:spPr>
    </xdr:pic>
    <xdr:clientData/>
  </xdr:oneCellAnchor>
  <xdr:oneCellAnchor>
    <xdr:from>
      <xdr:col>0</xdr:col>
      <xdr:colOff>704850</xdr:colOff>
      <xdr:row>0</xdr:row>
      <xdr:rowOff>214593</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4850" y="214593"/>
          <a:ext cx="895350" cy="88920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561975</xdr:colOff>
      <xdr:row>1</xdr:row>
      <xdr:rowOff>188296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3787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658906</xdr:colOff>
      <xdr:row>1</xdr:row>
      <xdr:rowOff>323849</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906" y="514349"/>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0" y="0"/>
          <a:ext cx="425824" cy="164782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0</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2</xdr:col>
      <xdr:colOff>990600</xdr:colOff>
      <xdr:row>0</xdr:row>
      <xdr:rowOff>211268</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91125" y="211268"/>
          <a:ext cx="1473827" cy="755174"/>
        </a:xfrm>
        <a:prstGeom prst="rect">
          <a:avLst/>
        </a:prstGeom>
      </xdr:spPr>
    </xdr:pic>
    <xdr:clientData/>
  </xdr:oneCellAnchor>
  <xdr:oneCellAnchor>
    <xdr:from>
      <xdr:col>1</xdr:col>
      <xdr:colOff>114299</xdr:colOff>
      <xdr:row>0</xdr:row>
      <xdr:rowOff>214593</xdr:rowOff>
    </xdr:from>
    <xdr:ext cx="866775" cy="83315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9599" y="214593"/>
          <a:ext cx="866775" cy="83315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1</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1</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2</xdr:col>
      <xdr:colOff>676275</xdr:colOff>
      <xdr:row>0</xdr:row>
      <xdr:rowOff>220793</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91125" y="220793"/>
          <a:ext cx="1473827" cy="755174"/>
        </a:xfrm>
        <a:prstGeom prst="rect">
          <a:avLst/>
        </a:prstGeom>
      </xdr:spPr>
    </xdr:pic>
    <xdr:clientData/>
  </xdr:oneCellAnchor>
  <xdr:oneCellAnchor>
    <xdr:from>
      <xdr:col>0</xdr:col>
      <xdr:colOff>371475</xdr:colOff>
      <xdr:row>0</xdr:row>
      <xdr:rowOff>290793</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475" y="290793"/>
          <a:ext cx="895350" cy="889207"/>
        </a:xfrm>
        <a:prstGeom prst="rect">
          <a:avLst/>
        </a:prstGeom>
      </xdr:spPr>
    </xdr:pic>
    <xdr:clientData/>
  </xdr:oneCellAnchor>
  <xdr:oneCellAnchor>
    <xdr:from>
      <xdr:col>1</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0</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2</xdr:col>
      <xdr:colOff>714375</xdr:colOff>
      <xdr:row>0</xdr:row>
      <xdr:rowOff>163643</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10200" y="163643"/>
          <a:ext cx="1473827" cy="755174"/>
        </a:xfrm>
        <a:prstGeom prst="rect">
          <a:avLst/>
        </a:prstGeom>
      </xdr:spPr>
    </xdr:pic>
    <xdr:clientData/>
  </xdr:oneCellAnchor>
  <xdr:oneCellAnchor>
    <xdr:from>
      <xdr:col>1</xdr:col>
      <xdr:colOff>133350</xdr:colOff>
      <xdr:row>0</xdr:row>
      <xdr:rowOff>176493</xdr:rowOff>
    </xdr:from>
    <xdr:ext cx="800100" cy="75695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9625" y="176493"/>
          <a:ext cx="800100" cy="75695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1</xdr:col>
      <xdr:colOff>219076</xdr:colOff>
      <xdr:row>0</xdr:row>
      <xdr:rowOff>190501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6" y="190501"/>
          <a:ext cx="1568" cy="571500"/>
        </a:xfrm>
        <a:prstGeom prst="rect">
          <a:avLst/>
        </a:prstGeom>
      </xdr:spPr>
    </xdr:pic>
    <xdr:clientData/>
  </xdr:oneCellAnchor>
  <xdr:oneCellAnchor>
    <xdr:from>
      <xdr:col>1</xdr:col>
      <xdr:colOff>2876550</xdr:colOff>
      <xdr:row>1</xdr:row>
      <xdr:rowOff>19050</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71850" y="35242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3</xdr:col>
      <xdr:colOff>200025</xdr:colOff>
      <xdr:row>0</xdr:row>
      <xdr:rowOff>277943</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76925" y="277943"/>
          <a:ext cx="1473827" cy="755174"/>
        </a:xfrm>
        <a:prstGeom prst="rect">
          <a:avLst/>
        </a:prstGeom>
      </xdr:spPr>
    </xdr:pic>
    <xdr:clientData/>
  </xdr:oneCellAnchor>
  <xdr:oneCellAnchor>
    <xdr:from>
      <xdr:col>0</xdr:col>
      <xdr:colOff>714375</xdr:colOff>
      <xdr:row>0</xdr:row>
      <xdr:rowOff>319368</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14375" y="319368"/>
          <a:ext cx="895350" cy="88920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0</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152401"/>
          <a:ext cx="1568" cy="571500"/>
        </a:xfrm>
        <a:prstGeom prst="rect">
          <a:avLst/>
        </a:prstGeom>
      </xdr:spPr>
    </xdr:pic>
    <xdr:clientData/>
  </xdr:oneCellAnchor>
  <xdr:oneCellAnchor>
    <xdr:from>
      <xdr:col>2</xdr:col>
      <xdr:colOff>180975</xdr:colOff>
      <xdr:row>0</xdr:row>
      <xdr:rowOff>277943</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7275" y="277943"/>
          <a:ext cx="1473827" cy="755174"/>
        </a:xfrm>
        <a:prstGeom prst="rect">
          <a:avLst/>
        </a:prstGeom>
      </xdr:spPr>
    </xdr:pic>
    <xdr:clientData/>
  </xdr:oneCellAnchor>
  <xdr:oneCellAnchor>
    <xdr:from>
      <xdr:col>0</xdr:col>
      <xdr:colOff>419100</xdr:colOff>
      <xdr:row>1</xdr:row>
      <xdr:rowOff>52668</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9100" y="386043"/>
          <a:ext cx="895350" cy="88920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0" y="104775"/>
          <a:ext cx="0" cy="64586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638176</xdr:colOff>
      <xdr:row>0</xdr:row>
      <xdr:rowOff>152401</xdr:rowOff>
    </xdr:from>
    <xdr:ext cx="1568" cy="57150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0</xdr:col>
      <xdr:colOff>800100</xdr:colOff>
      <xdr:row>0</xdr:row>
      <xdr:rowOff>104775</xdr:rowOff>
    </xdr:from>
    <xdr:ext cx="0" cy="645860"/>
    <xdr:pic>
      <xdr:nvPicPr>
        <xdr:cNvPr id="3"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0</xdr:col>
      <xdr:colOff>638176</xdr:colOff>
      <xdr:row>0</xdr:row>
      <xdr:rowOff>152401</xdr:rowOff>
    </xdr:from>
    <xdr:ext cx="1568" cy="571500"/>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3</xdr:col>
      <xdr:colOff>1162050</xdr:colOff>
      <xdr:row>0</xdr:row>
      <xdr:rowOff>125543</xdr:rowOff>
    </xdr:from>
    <xdr:ext cx="1473827" cy="755174"/>
    <xdr:pic>
      <xdr:nvPicPr>
        <xdr:cNvPr id="6" name="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2325" y="125543"/>
          <a:ext cx="1473827" cy="755174"/>
        </a:xfrm>
        <a:prstGeom prst="rect">
          <a:avLst/>
        </a:prstGeom>
      </xdr:spPr>
    </xdr:pic>
    <xdr:clientData/>
  </xdr:oneCellAnchor>
  <xdr:oneCellAnchor>
    <xdr:from>
      <xdr:col>1</xdr:col>
      <xdr:colOff>238125</xdr:colOff>
      <xdr:row>0</xdr:row>
      <xdr:rowOff>166968</xdr:rowOff>
    </xdr:from>
    <xdr:ext cx="895350" cy="889207"/>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09675" y="166968"/>
          <a:ext cx="895350" cy="889207"/>
        </a:xfrm>
        <a:prstGeom prst="rect">
          <a:avLst/>
        </a:prstGeom>
      </xdr:spPr>
    </xdr:pic>
    <xdr:clientData/>
  </xdr:oneCellAnchor>
  <xdr:oneCellAnchor>
    <xdr:from>
      <xdr:col>0</xdr:col>
      <xdr:colOff>800100</xdr:colOff>
      <xdr:row>0</xdr:row>
      <xdr:rowOff>104775</xdr:rowOff>
    </xdr:from>
    <xdr:ext cx="0" cy="645860"/>
    <xdr:pic>
      <xdr:nvPicPr>
        <xdr:cNvPr id="8"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3</xdr:col>
      <xdr:colOff>1165512</xdr:colOff>
      <xdr:row>1</xdr:row>
      <xdr:rowOff>331526</xdr:rowOff>
    </xdr:from>
    <xdr:ext cx="1231271" cy="630891"/>
    <xdr:pic>
      <xdr:nvPicPr>
        <xdr:cNvPr id="3"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0262" y="522026"/>
          <a:ext cx="1231271" cy="630891"/>
        </a:xfrm>
        <a:prstGeom prst="rect">
          <a:avLst/>
        </a:prstGeom>
      </xdr:spPr>
    </xdr:pic>
    <xdr:clientData/>
  </xdr:oneCellAnchor>
  <xdr:oneCellAnchor>
    <xdr:from>
      <xdr:col>1</xdr:col>
      <xdr:colOff>266700</xdr:colOff>
      <xdr:row>1</xdr:row>
      <xdr:rowOff>191621</xdr:rowOff>
    </xdr:from>
    <xdr:ext cx="870697" cy="864723"/>
    <xdr:pic>
      <xdr:nvPicPr>
        <xdr:cNvPr id="4"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382121"/>
          <a:ext cx="870697" cy="864723"/>
        </a:xfrm>
        <a:prstGeom prst="rect">
          <a:avLst/>
        </a:prstGeom>
      </xdr:spPr>
    </xdr:pic>
    <xdr:clientData/>
  </xdr:oneCellAnchor>
  <xdr:twoCellAnchor>
    <xdr:from>
      <xdr:col>0</xdr:col>
      <xdr:colOff>0</xdr:colOff>
      <xdr:row>0</xdr:row>
      <xdr:rowOff>0</xdr:rowOff>
    </xdr:from>
    <xdr:to>
      <xdr:col>0</xdr:col>
      <xdr:colOff>400050</xdr:colOff>
      <xdr:row>6</xdr:row>
      <xdr:rowOff>28575</xdr:rowOff>
    </xdr:to>
    <xdr:pic>
      <xdr:nvPicPr>
        <xdr:cNvPr id="5" name="Picture 5"/>
        <xdr:cNvPicPr/>
      </xdr:nvPicPr>
      <xdr:blipFill>
        <a:blip xmlns:r="http://schemas.openxmlformats.org/officeDocument/2006/relationships" r:embed="rId3" cstate="print"/>
        <a:stretch>
          <a:fillRect/>
        </a:stretch>
      </xdr:blipFill>
      <xdr:spPr>
        <a:xfrm>
          <a:off x="0" y="0"/>
          <a:ext cx="400050" cy="1438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638175</xdr:colOff>
      <xdr:row>1</xdr:row>
      <xdr:rowOff>226396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41689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611281</xdr:colOff>
      <xdr:row>2</xdr:row>
      <xdr:rowOff>133349</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1281" y="552449"/>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0" y="0"/>
          <a:ext cx="425824" cy="16001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3</xdr:col>
      <xdr:colOff>790575</xdr:colOff>
      <xdr:row>1</xdr:row>
      <xdr:rowOff>121621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31212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811306</xdr:colOff>
      <xdr:row>1</xdr:row>
      <xdr:rowOff>228599</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1306" y="419099"/>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0" y="0"/>
          <a:ext cx="425824" cy="1581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790575</xdr:colOff>
      <xdr:row>1</xdr:row>
      <xdr:rowOff>331171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1150" y="52167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611281</xdr:colOff>
      <xdr:row>1</xdr:row>
      <xdr:rowOff>333374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1281" y="523874"/>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3</xdr:col>
      <xdr:colOff>66675</xdr:colOff>
      <xdr:row>1</xdr:row>
      <xdr:rowOff>131146</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0675" y="321646"/>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687481</xdr:colOff>
      <xdr:row>2</xdr:row>
      <xdr:rowOff>47624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7481" y="57149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733425</xdr:colOff>
      <xdr:row>1</xdr:row>
      <xdr:rowOff>254971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44547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582706</xdr:colOff>
      <xdr:row>2</xdr:row>
      <xdr:rowOff>9524</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2706" y="533399"/>
          <a:ext cx="908621" cy="902387"/>
        </a:xfrm>
        <a:prstGeom prst="rect">
          <a:avLst/>
        </a:prstGeom>
      </xdr:spPr>
    </xdr:pic>
    <xdr:clientData/>
  </xdr:oneCellAnchor>
  <xdr:twoCellAnchor>
    <xdr:from>
      <xdr:col>0</xdr:col>
      <xdr:colOff>1</xdr:colOff>
      <xdr:row>0</xdr:row>
      <xdr:rowOff>0</xdr:rowOff>
    </xdr:from>
    <xdr:to>
      <xdr:col>0</xdr:col>
      <xdr:colOff>425825</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1" y="0"/>
          <a:ext cx="425824" cy="1685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xdr:cNvPicPr>
          <a:picLocks noChangeAspect="1"/>
        </xdr:cNvPicPr>
      </xdr:nvPicPr>
      <xdr:blipFill>
        <a:blip xmlns:r="http://schemas.openxmlformats.org/officeDocument/2006/relationships" r:embed="rId1" cstate="print"/>
        <a:srcRect/>
        <a:stretch>
          <a:fillRect/>
        </a:stretch>
      </xdr:blipFill>
      <xdr:spPr bwMode="auto">
        <a:xfrm>
          <a:off x="2683809" y="736787"/>
          <a:ext cx="4061" cy="528165"/>
        </a:xfrm>
        <a:prstGeom prst="rect">
          <a:avLst/>
        </a:prstGeom>
        <a:noFill/>
        <a:ln w="9525">
          <a:noFill/>
          <a:miter lim="800000"/>
          <a:headEnd/>
          <a:tailEnd/>
        </a:ln>
      </xdr:spPr>
    </xdr:pic>
    <xdr:clientData/>
  </xdr:oneCellAnchor>
  <xdr:oneCellAnchor>
    <xdr:from>
      <xdr:col>2</xdr:col>
      <xdr:colOff>800100</xdr:colOff>
      <xdr:row>1</xdr:row>
      <xdr:rowOff>197821</xdr:rowOff>
    </xdr:from>
    <xdr:ext cx="1900416" cy="973754"/>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388321"/>
          <a:ext cx="1900416" cy="973754"/>
        </a:xfrm>
        <a:prstGeom prst="rect">
          <a:avLst/>
        </a:prstGeom>
      </xdr:spPr>
    </xdr:pic>
    <xdr:clientData/>
  </xdr:oneCellAnchor>
  <xdr:oneCellAnchor>
    <xdr:from>
      <xdr:col>2</xdr:col>
      <xdr:colOff>0</xdr:colOff>
      <xdr:row>1</xdr:row>
      <xdr:rowOff>104775</xdr:rowOff>
    </xdr:from>
    <xdr:ext cx="0" cy="645860"/>
    <xdr:pic>
      <xdr:nvPicPr>
        <xdr:cNvPr id="4"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7275" y="295275"/>
          <a:ext cx="0" cy="645860"/>
        </a:xfrm>
        <a:prstGeom prst="rect">
          <a:avLst/>
        </a:prstGeom>
      </xdr:spPr>
    </xdr:pic>
    <xdr:clientData/>
  </xdr:oneCellAnchor>
  <xdr:oneCellAnchor>
    <xdr:from>
      <xdr:col>0</xdr:col>
      <xdr:colOff>658906</xdr:colOff>
      <xdr:row>2</xdr:row>
      <xdr:rowOff>0</xdr:rowOff>
    </xdr:from>
    <xdr:ext cx="908621" cy="902387"/>
    <xdr:pic>
      <xdr:nvPicPr>
        <xdr:cNvPr id="5" name="4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906" y="523875"/>
          <a:ext cx="908621" cy="902387"/>
        </a:xfrm>
        <a:prstGeom prst="rect">
          <a:avLst/>
        </a:prstGeom>
      </xdr:spPr>
    </xdr:pic>
    <xdr:clientData/>
  </xdr:oneCellAnchor>
  <xdr:twoCellAnchor>
    <xdr:from>
      <xdr:col>0</xdr:col>
      <xdr:colOff>0</xdr:colOff>
      <xdr:row>0</xdr:row>
      <xdr:rowOff>0</xdr:rowOff>
    </xdr:from>
    <xdr:to>
      <xdr:col>0</xdr:col>
      <xdr:colOff>425824</xdr:colOff>
      <xdr:row>7</xdr:row>
      <xdr:rowOff>104774</xdr:rowOff>
    </xdr:to>
    <xdr:pic>
      <xdr:nvPicPr>
        <xdr:cNvPr id="6" name="Picture 6"/>
        <xdr:cNvPicPr/>
      </xdr:nvPicPr>
      <xdr:blipFill>
        <a:blip xmlns:r="http://schemas.openxmlformats.org/officeDocument/2006/relationships" r:embed="rId5" cstate="print"/>
        <a:stretch>
          <a:fillRect/>
        </a:stretch>
      </xdr:blipFill>
      <xdr:spPr>
        <a:xfrm>
          <a:off x="0" y="0"/>
          <a:ext cx="425824" cy="1685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topLeftCell="A7" workbookViewId="0">
      <selection activeCell="J19" sqref="J19"/>
    </sheetView>
  </sheetViews>
  <sheetFormatPr baseColWidth="10" defaultColWidth="10.5703125" defaultRowHeight="15" x14ac:dyDescent="0.25"/>
  <cols>
    <col min="1" max="1" width="22.140625" style="2" customWidth="1"/>
    <col min="2" max="2" width="47.42578125" style="2" customWidth="1"/>
    <col min="3" max="4" width="14.140625" style="2" bestFit="1" customWidth="1"/>
    <col min="5" max="16384" width="10.5703125" style="2"/>
  </cols>
  <sheetData>
    <row r="1" spans="1:5" x14ac:dyDescent="0.25">
      <c r="A1" s="1"/>
      <c r="B1" s="1"/>
      <c r="C1" s="1"/>
      <c r="D1" s="1"/>
    </row>
    <row r="2" spans="1:5" ht="26.25" customHeight="1" x14ac:dyDescent="0.25">
      <c r="A2" s="141" t="s">
        <v>0</v>
      </c>
      <c r="B2" s="141"/>
      <c r="C2" s="141"/>
      <c r="D2" s="141"/>
      <c r="E2" s="141"/>
    </row>
    <row r="3" spans="1:5" ht="21" customHeight="1" x14ac:dyDescent="0.25">
      <c r="A3" s="142" t="s">
        <v>1</v>
      </c>
      <c r="B3" s="142"/>
      <c r="C3" s="142"/>
      <c r="D3" s="142"/>
      <c r="E3" s="142"/>
    </row>
    <row r="4" spans="1:5" ht="15.75" customHeight="1" x14ac:dyDescent="0.25">
      <c r="A4" s="143" t="s">
        <v>2</v>
      </c>
      <c r="B4" s="143"/>
      <c r="C4" s="143"/>
      <c r="D4" s="143"/>
      <c r="E4" s="143"/>
    </row>
    <row r="5" spans="1:5" ht="15.75" customHeight="1" x14ac:dyDescent="0.25">
      <c r="A5" s="143" t="s">
        <v>3</v>
      </c>
      <c r="B5" s="143"/>
      <c r="C5" s="143"/>
      <c r="D5" s="143"/>
      <c r="E5" s="143"/>
    </row>
    <row r="6" spans="1:5" ht="15.75" customHeight="1" x14ac:dyDescent="0.25">
      <c r="A6" s="143" t="s">
        <v>389</v>
      </c>
      <c r="B6" s="143"/>
      <c r="C6" s="143"/>
      <c r="D6" s="143"/>
      <c r="E6" s="143"/>
    </row>
    <row r="7" spans="1:5" x14ac:dyDescent="0.25">
      <c r="A7" s="144"/>
      <c r="B7" s="144"/>
      <c r="C7" s="144"/>
      <c r="D7" s="144"/>
      <c r="E7" s="144"/>
    </row>
    <row r="8" spans="1:5" x14ac:dyDescent="0.25">
      <c r="B8" s="140"/>
      <c r="C8" s="140"/>
      <c r="D8" s="140"/>
    </row>
    <row r="9" spans="1:5" ht="26.25" customHeight="1" x14ac:dyDescent="0.25">
      <c r="B9" s="6" t="s">
        <v>4</v>
      </c>
      <c r="C9" s="7">
        <v>1966</v>
      </c>
      <c r="D9" s="7">
        <v>1967</v>
      </c>
    </row>
    <row r="10" spans="1:5" x14ac:dyDescent="0.25">
      <c r="B10" s="11" t="s">
        <v>5</v>
      </c>
      <c r="C10" s="109">
        <f>+C11+C16</f>
        <v>153347877</v>
      </c>
      <c r="D10" s="109">
        <f>+D11+D16</f>
        <v>143971608</v>
      </c>
    </row>
    <row r="11" spans="1:5" x14ac:dyDescent="0.25">
      <c r="B11" s="16" t="s">
        <v>8</v>
      </c>
      <c r="C11" s="110">
        <f>SUM(C12:C13)</f>
        <v>113908969</v>
      </c>
      <c r="D11" s="110">
        <f>SUM(D12:D13)</f>
        <v>110228167</v>
      </c>
    </row>
    <row r="12" spans="1:5" x14ac:dyDescent="0.25">
      <c r="B12" s="22" t="s">
        <v>11</v>
      </c>
      <c r="C12" s="3">
        <v>94375950</v>
      </c>
      <c r="D12" s="3">
        <v>97178461</v>
      </c>
    </row>
    <row r="13" spans="1:5" x14ac:dyDescent="0.25">
      <c r="B13" s="22" t="s">
        <v>14</v>
      </c>
      <c r="C13" s="3">
        <v>19533019</v>
      </c>
      <c r="D13" s="3">
        <v>13049706</v>
      </c>
    </row>
    <row r="14" spans="1:5" hidden="1" x14ac:dyDescent="0.25">
      <c r="B14" s="27" t="s">
        <v>17</v>
      </c>
      <c r="C14" s="3">
        <v>0</v>
      </c>
      <c r="D14" s="3">
        <v>0</v>
      </c>
    </row>
    <row r="15" spans="1:5" hidden="1" x14ac:dyDescent="0.25">
      <c r="B15" s="27" t="s">
        <v>18</v>
      </c>
      <c r="C15" s="3">
        <v>0</v>
      </c>
      <c r="D15" s="3">
        <v>0</v>
      </c>
    </row>
    <row r="16" spans="1:5" x14ac:dyDescent="0.25">
      <c r="B16" s="16" t="s">
        <v>19</v>
      </c>
      <c r="C16" s="110">
        <f>+C17+C23</f>
        <v>39438908</v>
      </c>
      <c r="D16" s="110">
        <f>+D17+D23</f>
        <v>33743441</v>
      </c>
    </row>
    <row r="17" spans="2:4" x14ac:dyDescent="0.25">
      <c r="B17" s="27" t="s">
        <v>22</v>
      </c>
      <c r="C17" s="3">
        <f>SUM(C18:C22)</f>
        <v>13323640</v>
      </c>
      <c r="D17" s="3">
        <f>SUM(D18:D22)</f>
        <v>10968474</v>
      </c>
    </row>
    <row r="18" spans="2:4" x14ac:dyDescent="0.25">
      <c r="B18" s="29" t="s">
        <v>25</v>
      </c>
      <c r="C18" s="3">
        <v>5303989</v>
      </c>
      <c r="D18" s="3">
        <v>5534445</v>
      </c>
    </row>
    <row r="19" spans="2:4" x14ac:dyDescent="0.25">
      <c r="B19" s="29" t="s">
        <v>28</v>
      </c>
      <c r="C19" s="3">
        <v>536138</v>
      </c>
      <c r="D19" s="3">
        <v>510391</v>
      </c>
    </row>
    <row r="20" spans="2:4" x14ac:dyDescent="0.25">
      <c r="B20" s="29" t="s">
        <v>31</v>
      </c>
      <c r="C20" s="3">
        <v>2408853</v>
      </c>
      <c r="D20" s="3">
        <v>2964566</v>
      </c>
    </row>
    <row r="21" spans="2:4" x14ac:dyDescent="0.25">
      <c r="B21" s="29" t="s">
        <v>32</v>
      </c>
      <c r="C21" s="3">
        <v>1616565</v>
      </c>
      <c r="D21" s="3">
        <v>151068</v>
      </c>
    </row>
    <row r="22" spans="2:4" x14ac:dyDescent="0.25">
      <c r="B22" s="29" t="s">
        <v>33</v>
      </c>
      <c r="C22" s="3">
        <v>3458095</v>
      </c>
      <c r="D22" s="3">
        <v>1808004</v>
      </c>
    </row>
    <row r="23" spans="2:4" x14ac:dyDescent="0.25">
      <c r="B23" s="27" t="s">
        <v>34</v>
      </c>
      <c r="C23" s="3">
        <f>SUM(C24:C26)</f>
        <v>26115268</v>
      </c>
      <c r="D23" s="3">
        <f t="shared" ref="D23" si="0">SUM(D24:D26)</f>
        <v>22774967</v>
      </c>
    </row>
    <row r="24" spans="2:4" x14ac:dyDescent="0.25">
      <c r="B24" s="29" t="s">
        <v>35</v>
      </c>
      <c r="C24" s="3">
        <v>11108698</v>
      </c>
      <c r="D24" s="3">
        <v>10518054</v>
      </c>
    </row>
    <row r="25" spans="2:4" x14ac:dyDescent="0.25">
      <c r="B25" s="29" t="s">
        <v>36</v>
      </c>
      <c r="C25" s="3">
        <v>13175097</v>
      </c>
      <c r="D25" s="3">
        <v>10090795</v>
      </c>
    </row>
    <row r="26" spans="2:4" x14ac:dyDescent="0.25">
      <c r="B26" s="29" t="s">
        <v>37</v>
      </c>
      <c r="C26" s="3">
        <v>1831473</v>
      </c>
      <c r="D26" s="3">
        <v>2166118</v>
      </c>
    </row>
    <row r="27" spans="2:4" ht="15" customHeight="1" x14ac:dyDescent="0.25">
      <c r="B27" s="30" t="s">
        <v>38</v>
      </c>
      <c r="C27" s="109">
        <f>+C28+C31</f>
        <v>7323713</v>
      </c>
      <c r="D27" s="109">
        <f t="shared" ref="D27" si="1">+D28+D31</f>
        <v>6477547</v>
      </c>
    </row>
    <row r="28" spans="2:4" x14ac:dyDescent="0.25">
      <c r="B28" s="31" t="s">
        <v>39</v>
      </c>
      <c r="C28" s="129">
        <f>SUM(C29:C30)</f>
        <v>1329536</v>
      </c>
      <c r="D28" s="129">
        <f t="shared" ref="D28" si="2">SUM(D29:D30)</f>
        <v>2754773</v>
      </c>
    </row>
    <row r="29" spans="2:4" x14ac:dyDescent="0.25">
      <c r="B29" s="29" t="s">
        <v>40</v>
      </c>
      <c r="C29" s="3">
        <v>1029285</v>
      </c>
      <c r="D29" s="3">
        <v>749963</v>
      </c>
    </row>
    <row r="30" spans="2:4" x14ac:dyDescent="0.25">
      <c r="B30" s="29" t="s">
        <v>41</v>
      </c>
      <c r="C30" s="3">
        <v>300251</v>
      </c>
      <c r="D30" s="3">
        <v>2004810</v>
      </c>
    </row>
    <row r="31" spans="2:4" x14ac:dyDescent="0.25">
      <c r="B31" s="31" t="s">
        <v>42</v>
      </c>
      <c r="C31" s="129">
        <f>SUM(C32:C33)</f>
        <v>5994177</v>
      </c>
      <c r="D31" s="129">
        <f t="shared" ref="D31" si="3">SUM(D32:D33)</f>
        <v>3722774</v>
      </c>
    </row>
    <row r="32" spans="2:4" x14ac:dyDescent="0.25">
      <c r="B32" s="29" t="s">
        <v>40</v>
      </c>
      <c r="C32" s="3">
        <v>0</v>
      </c>
      <c r="D32" s="3">
        <v>0</v>
      </c>
    </row>
    <row r="33" spans="2:4" x14ac:dyDescent="0.25">
      <c r="B33" s="29" t="s">
        <v>41</v>
      </c>
      <c r="C33" s="3">
        <v>5994177</v>
      </c>
      <c r="D33" s="3">
        <v>3722774</v>
      </c>
    </row>
    <row r="34" spans="2:4" ht="15" customHeight="1" x14ac:dyDescent="0.25">
      <c r="B34" s="34" t="s">
        <v>43</v>
      </c>
      <c r="C34" s="109">
        <f>+C35+C47</f>
        <v>37339426</v>
      </c>
      <c r="D34" s="109">
        <f t="shared" ref="D34" si="4">+D35+D47</f>
        <v>47653282</v>
      </c>
    </row>
    <row r="35" spans="2:4" x14ac:dyDescent="0.25">
      <c r="B35" s="35" t="s">
        <v>45</v>
      </c>
      <c r="C35" s="110">
        <f>SUM(C36:C41)</f>
        <v>24115004</v>
      </c>
      <c r="D35" s="110">
        <f>SUM(D36:D41)</f>
        <v>34165647</v>
      </c>
    </row>
    <row r="36" spans="2:4" x14ac:dyDescent="0.25">
      <c r="B36" s="27" t="s">
        <v>48</v>
      </c>
      <c r="C36" s="3">
        <v>1415188</v>
      </c>
      <c r="D36" s="3">
        <v>1768471</v>
      </c>
    </row>
    <row r="37" spans="2:4" x14ac:dyDescent="0.25">
      <c r="B37" s="27" t="s">
        <v>51</v>
      </c>
      <c r="C37" s="111">
        <v>13880668</v>
      </c>
      <c r="D37" s="111">
        <v>17375597</v>
      </c>
    </row>
    <row r="38" spans="2:4" x14ac:dyDescent="0.25">
      <c r="B38" s="27" t="s">
        <v>54</v>
      </c>
      <c r="C38" s="111">
        <v>2616681</v>
      </c>
      <c r="D38" s="111">
        <v>8549586</v>
      </c>
    </row>
    <row r="39" spans="2:4" x14ac:dyDescent="0.25">
      <c r="B39" s="27" t="s">
        <v>57</v>
      </c>
      <c r="C39" s="3">
        <v>2958791</v>
      </c>
      <c r="D39" s="3">
        <v>2679489</v>
      </c>
    </row>
    <row r="40" spans="2:4" x14ac:dyDescent="0.25">
      <c r="B40" s="27" t="s">
        <v>58</v>
      </c>
      <c r="C40" s="3">
        <v>2341999</v>
      </c>
      <c r="D40" s="3">
        <v>609878</v>
      </c>
    </row>
    <row r="41" spans="2:4" x14ac:dyDescent="0.25">
      <c r="B41" s="27" t="s">
        <v>59</v>
      </c>
      <c r="C41" s="3">
        <v>901677</v>
      </c>
      <c r="D41" s="3">
        <v>3182626</v>
      </c>
    </row>
    <row r="42" spans="2:4" hidden="1" x14ac:dyDescent="0.25">
      <c r="B42" s="36" t="s">
        <v>60</v>
      </c>
      <c r="C42" s="110">
        <v>21498323.000000004</v>
      </c>
      <c r="D42" s="110">
        <v>21498323.000000004</v>
      </c>
    </row>
    <row r="43" spans="2:4" hidden="1" x14ac:dyDescent="0.25">
      <c r="B43" s="27" t="s">
        <v>61</v>
      </c>
      <c r="C43" s="3">
        <v>0</v>
      </c>
      <c r="D43" s="3">
        <v>0</v>
      </c>
    </row>
    <row r="44" spans="2:4" hidden="1" x14ac:dyDescent="0.25">
      <c r="B44" s="27" t="s">
        <v>62</v>
      </c>
      <c r="C44" s="111">
        <v>0</v>
      </c>
      <c r="D44" s="111">
        <v>0</v>
      </c>
    </row>
    <row r="45" spans="2:4" hidden="1" x14ac:dyDescent="0.25">
      <c r="B45" s="27" t="s">
        <v>63</v>
      </c>
      <c r="C45" s="3">
        <v>0</v>
      </c>
      <c r="D45" s="3">
        <v>0</v>
      </c>
    </row>
    <row r="46" spans="2:4" hidden="1" x14ac:dyDescent="0.25">
      <c r="B46" s="27" t="s">
        <v>65</v>
      </c>
      <c r="C46" s="3">
        <v>0</v>
      </c>
      <c r="D46" s="3">
        <v>0</v>
      </c>
    </row>
    <row r="47" spans="2:4" x14ac:dyDescent="0.25">
      <c r="B47" s="35" t="s">
        <v>67</v>
      </c>
      <c r="C47" s="110">
        <f>SUM(C48:C49)</f>
        <v>13224422</v>
      </c>
      <c r="D47" s="110">
        <f t="shared" ref="D47" si="5">SUM(D48:D49)</f>
        <v>13487635</v>
      </c>
    </row>
    <row r="48" spans="2:4" x14ac:dyDescent="0.25">
      <c r="B48" s="27" t="s">
        <v>68</v>
      </c>
      <c r="C48" s="3">
        <v>10000</v>
      </c>
      <c r="D48" s="3">
        <v>328572</v>
      </c>
    </row>
    <row r="49" spans="1:4" x14ac:dyDescent="0.25">
      <c r="B49" s="27" t="s">
        <v>69</v>
      </c>
      <c r="C49" s="111">
        <f>SUM(C50:C52)</f>
        <v>13214422</v>
      </c>
      <c r="D49" s="111">
        <f t="shared" ref="D49" si="6">SUM(D50:D52)</f>
        <v>13159063</v>
      </c>
    </row>
    <row r="50" spans="1:4" x14ac:dyDescent="0.25">
      <c r="B50" s="29" t="s">
        <v>71</v>
      </c>
      <c r="C50" s="3">
        <v>10291437</v>
      </c>
      <c r="D50" s="3">
        <v>11086283</v>
      </c>
    </row>
    <row r="51" spans="1:4" x14ac:dyDescent="0.25">
      <c r="B51" s="29" t="s">
        <v>36</v>
      </c>
      <c r="C51" s="3">
        <v>1999467</v>
      </c>
      <c r="D51" s="3">
        <v>2070780</v>
      </c>
    </row>
    <row r="52" spans="1:4" x14ac:dyDescent="0.25">
      <c r="B52" s="29" t="s">
        <v>37</v>
      </c>
      <c r="C52" s="3">
        <v>923518</v>
      </c>
      <c r="D52" s="3">
        <v>2000</v>
      </c>
    </row>
    <row r="53" spans="1:4" hidden="1" x14ac:dyDescent="0.25">
      <c r="A53" s="2">
        <f t="shared" ref="A53:A61" si="7">+C53*E50</f>
        <v>0</v>
      </c>
      <c r="B53" s="48" t="s">
        <v>77</v>
      </c>
      <c r="C53" s="109">
        <v>0</v>
      </c>
      <c r="D53" s="109">
        <v>0</v>
      </c>
    </row>
    <row r="54" spans="1:4" hidden="1" x14ac:dyDescent="0.25">
      <c r="A54" s="2">
        <f t="shared" si="7"/>
        <v>0</v>
      </c>
      <c r="B54" s="49" t="s">
        <v>78</v>
      </c>
      <c r="C54" s="3">
        <v>0</v>
      </c>
      <c r="D54" s="3">
        <v>0</v>
      </c>
    </row>
    <row r="55" spans="1:4" hidden="1" x14ac:dyDescent="0.25">
      <c r="A55" s="2">
        <f t="shared" si="7"/>
        <v>0</v>
      </c>
      <c r="B55" s="49" t="s">
        <v>79</v>
      </c>
      <c r="C55" s="3">
        <v>0</v>
      </c>
      <c r="D55" s="3">
        <v>0</v>
      </c>
    </row>
    <row r="56" spans="1:4" hidden="1" x14ac:dyDescent="0.25">
      <c r="A56" s="2">
        <f t="shared" si="7"/>
        <v>0</v>
      </c>
      <c r="B56" s="49" t="s">
        <v>80</v>
      </c>
      <c r="C56" s="3">
        <v>0</v>
      </c>
      <c r="D56" s="3">
        <v>0</v>
      </c>
    </row>
    <row r="57" spans="1:4" hidden="1" x14ac:dyDescent="0.25">
      <c r="A57" s="2">
        <f t="shared" si="7"/>
        <v>0</v>
      </c>
      <c r="B57" s="48" t="s">
        <v>81</v>
      </c>
      <c r="C57" s="109">
        <v>0</v>
      </c>
      <c r="D57" s="109">
        <v>0</v>
      </c>
    </row>
    <row r="58" spans="1:4" hidden="1" x14ac:dyDescent="0.25">
      <c r="A58" s="2">
        <f t="shared" si="7"/>
        <v>0</v>
      </c>
      <c r="B58" s="49" t="s">
        <v>82</v>
      </c>
      <c r="C58" s="3">
        <v>0</v>
      </c>
      <c r="D58" s="3">
        <v>0</v>
      </c>
    </row>
    <row r="59" spans="1:4" hidden="1" x14ac:dyDescent="0.25">
      <c r="A59" s="2">
        <f t="shared" si="7"/>
        <v>0</v>
      </c>
      <c r="B59" s="49" t="s">
        <v>83</v>
      </c>
      <c r="C59" s="3">
        <v>0</v>
      </c>
      <c r="D59" s="3">
        <v>0</v>
      </c>
    </row>
    <row r="60" spans="1:4" hidden="1" x14ac:dyDescent="0.25">
      <c r="A60" s="2">
        <f t="shared" si="7"/>
        <v>0</v>
      </c>
      <c r="B60" s="49" t="s">
        <v>84</v>
      </c>
      <c r="C60" s="3">
        <v>0</v>
      </c>
      <c r="D60" s="3">
        <v>0</v>
      </c>
    </row>
    <row r="61" spans="1:4" hidden="1" x14ac:dyDescent="0.25">
      <c r="A61" s="2">
        <f t="shared" si="7"/>
        <v>0</v>
      </c>
      <c r="B61" s="49" t="s">
        <v>85</v>
      </c>
      <c r="C61" s="3">
        <v>0</v>
      </c>
      <c r="D61" s="3">
        <v>0</v>
      </c>
    </row>
    <row r="62" spans="1:4" ht="23.25" customHeight="1" x14ac:dyDescent="0.25">
      <c r="B62" s="6" t="s">
        <v>86</v>
      </c>
      <c r="C62" s="114">
        <f>+C10+C27+C34</f>
        <v>198011016</v>
      </c>
      <c r="D62" s="114">
        <f>+D10+D27+D34</f>
        <v>198102437</v>
      </c>
    </row>
    <row r="63" spans="1:4" x14ac:dyDescent="0.25">
      <c r="B63" s="38" t="s">
        <v>64</v>
      </c>
    </row>
    <row r="64" spans="1:4" ht="39" customHeight="1" x14ac:dyDescent="0.25">
      <c r="B64" s="139" t="s">
        <v>66</v>
      </c>
      <c r="C64" s="139"/>
      <c r="D64" s="139"/>
    </row>
    <row r="65" spans="2:4" x14ac:dyDescent="0.25">
      <c r="B65" s="43" t="s">
        <v>70</v>
      </c>
      <c r="C65" s="51"/>
      <c r="D65" s="51"/>
    </row>
    <row r="66" spans="2:4" x14ac:dyDescent="0.25">
      <c r="B66" s="42" t="s">
        <v>72</v>
      </c>
    </row>
    <row r="67" spans="2:4" x14ac:dyDescent="0.25">
      <c r="B67" s="42" t="s">
        <v>73</v>
      </c>
    </row>
    <row r="68" spans="2:4" x14ac:dyDescent="0.25">
      <c r="B68" s="42" t="s">
        <v>75</v>
      </c>
    </row>
    <row r="70" spans="2:4" x14ac:dyDescent="0.25">
      <c r="C70" s="52"/>
      <c r="D70" s="52"/>
    </row>
  </sheetData>
  <mergeCells count="8">
    <mergeCell ref="B64:D64"/>
    <mergeCell ref="B8:D8"/>
    <mergeCell ref="A2:E2"/>
    <mergeCell ref="A3:E3"/>
    <mergeCell ref="A4:E4"/>
    <mergeCell ref="A5:E5"/>
    <mergeCell ref="A6:E6"/>
    <mergeCell ref="A7:E7"/>
  </mergeCells>
  <pageMargins left="0.7" right="0.7" top="0.75" bottom="0.75" header="0.3" footer="0.3"/>
  <ignoredErrors>
    <ignoredError sqref="C11:D11 C35:D35 C49:D49"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election activeCell="G23" sqref="G23"/>
    </sheetView>
  </sheetViews>
  <sheetFormatPr baseColWidth="10" defaultColWidth="10.5703125" defaultRowHeight="15" x14ac:dyDescent="0.25"/>
  <cols>
    <col min="1" max="1" width="21" style="2" customWidth="1"/>
    <col min="2" max="2" width="45.855468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398</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1979</v>
      </c>
    </row>
    <row r="10" spans="1:5" x14ac:dyDescent="0.25">
      <c r="B10" s="11" t="s">
        <v>97</v>
      </c>
      <c r="C10" s="109">
        <f t="shared" ref="C10" si="0">+C11+C15+C19</f>
        <v>614940894</v>
      </c>
    </row>
    <row r="11" spans="1:5" x14ac:dyDescent="0.25">
      <c r="B11" s="16" t="s">
        <v>153</v>
      </c>
      <c r="C11" s="110">
        <f>SUM(C12:C14)</f>
        <v>432040909</v>
      </c>
    </row>
    <row r="12" spans="1:5" x14ac:dyDescent="0.25">
      <c r="B12" s="22" t="s">
        <v>147</v>
      </c>
      <c r="C12" s="3">
        <v>319196243</v>
      </c>
    </row>
    <row r="13" spans="1:5" x14ac:dyDescent="0.25">
      <c r="B13" s="22" t="s">
        <v>148</v>
      </c>
      <c r="C13" s="3">
        <v>30097847</v>
      </c>
    </row>
    <row r="14" spans="1:5" x14ac:dyDescent="0.25">
      <c r="B14" s="22" t="s">
        <v>149</v>
      </c>
      <c r="C14" s="3">
        <v>82746819</v>
      </c>
    </row>
    <row r="15" spans="1:5" x14ac:dyDescent="0.25">
      <c r="B15" s="16" t="s">
        <v>154</v>
      </c>
      <c r="C15" s="110">
        <f>SUM(C16:C18)</f>
        <v>149007711</v>
      </c>
    </row>
    <row r="16" spans="1:5" x14ac:dyDescent="0.25">
      <c r="B16" s="22" t="s">
        <v>150</v>
      </c>
      <c r="C16" s="3">
        <v>85456126</v>
      </c>
    </row>
    <row r="17" spans="2:3" x14ac:dyDescent="0.25">
      <c r="B17" s="22" t="s">
        <v>151</v>
      </c>
      <c r="C17" s="3">
        <v>62379940</v>
      </c>
    </row>
    <row r="18" spans="2:3" x14ac:dyDescent="0.25">
      <c r="B18" s="22" t="s">
        <v>152</v>
      </c>
      <c r="C18" s="3">
        <v>1171645</v>
      </c>
    </row>
    <row r="19" spans="2:3" s="39" customFormat="1" x14ac:dyDescent="0.25">
      <c r="B19" s="35" t="s">
        <v>155</v>
      </c>
      <c r="C19" s="109">
        <f>SUM(C20:C23)</f>
        <v>33892274</v>
      </c>
    </row>
    <row r="20" spans="2:3" x14ac:dyDescent="0.25">
      <c r="B20" s="27" t="s">
        <v>156</v>
      </c>
      <c r="C20" s="3">
        <v>4518803</v>
      </c>
    </row>
    <row r="21" spans="2:3" x14ac:dyDescent="0.25">
      <c r="B21" s="27" t="s">
        <v>158</v>
      </c>
      <c r="C21" s="3">
        <v>17409136</v>
      </c>
    </row>
    <row r="22" spans="2:3" x14ac:dyDescent="0.25">
      <c r="B22" s="27" t="s">
        <v>157</v>
      </c>
      <c r="C22" s="3">
        <v>9175039</v>
      </c>
    </row>
    <row r="23" spans="2:3" x14ac:dyDescent="0.25">
      <c r="B23" s="27" t="s">
        <v>176</v>
      </c>
      <c r="C23" s="3">
        <v>2789296</v>
      </c>
    </row>
    <row r="24" spans="2:3" ht="15" customHeight="1" x14ac:dyDescent="0.25">
      <c r="B24" s="34" t="s">
        <v>99</v>
      </c>
      <c r="C24" s="109">
        <f>+C25+C29+C33+C36+C39</f>
        <v>403943261</v>
      </c>
    </row>
    <row r="25" spans="2:3" x14ac:dyDescent="0.25">
      <c r="B25" s="35" t="s">
        <v>162</v>
      </c>
      <c r="C25" s="110">
        <f>SUM(C26:C28)</f>
        <v>121360256</v>
      </c>
    </row>
    <row r="26" spans="2:3" x14ac:dyDescent="0.25">
      <c r="B26" s="27" t="s">
        <v>159</v>
      </c>
      <c r="C26" s="3">
        <v>27037834</v>
      </c>
    </row>
    <row r="27" spans="2:3" x14ac:dyDescent="0.25">
      <c r="B27" s="27" t="s">
        <v>160</v>
      </c>
      <c r="C27" s="111">
        <v>79350256</v>
      </c>
    </row>
    <row r="28" spans="2:3" x14ac:dyDescent="0.25">
      <c r="B28" s="27" t="s">
        <v>161</v>
      </c>
      <c r="C28" s="111">
        <v>14972166</v>
      </c>
    </row>
    <row r="29" spans="2:3" s="39" customFormat="1" x14ac:dyDescent="0.25">
      <c r="B29" s="35" t="s">
        <v>163</v>
      </c>
      <c r="C29" s="112">
        <f>SUM(C30:C32)</f>
        <v>6132051</v>
      </c>
    </row>
    <row r="30" spans="2:3" x14ac:dyDescent="0.25">
      <c r="B30" s="27" t="s">
        <v>164</v>
      </c>
      <c r="C30" s="111">
        <v>1187538</v>
      </c>
    </row>
    <row r="31" spans="2:3" x14ac:dyDescent="0.25">
      <c r="B31" s="27" t="s">
        <v>165</v>
      </c>
      <c r="C31" s="111">
        <v>1500</v>
      </c>
    </row>
    <row r="32" spans="2:3" x14ac:dyDescent="0.25">
      <c r="B32" s="27" t="s">
        <v>177</v>
      </c>
      <c r="C32" s="111">
        <v>4943013</v>
      </c>
    </row>
    <row r="33" spans="2:3" s="39" customFormat="1" ht="17.25" customHeight="1" x14ac:dyDescent="0.25">
      <c r="B33" s="35" t="s">
        <v>166</v>
      </c>
      <c r="C33" s="109">
        <f>SUM(C34:C35)</f>
        <v>165641394</v>
      </c>
    </row>
    <row r="34" spans="2:3" s="37" customFormat="1" ht="17.25" customHeight="1" x14ac:dyDescent="0.25">
      <c r="B34" s="27" t="s">
        <v>180</v>
      </c>
      <c r="C34" s="113">
        <v>163017504</v>
      </c>
    </row>
    <row r="35" spans="2:3" s="37" customFormat="1" ht="17.25" customHeight="1" x14ac:dyDescent="0.25">
      <c r="B35" s="27" t="s">
        <v>179</v>
      </c>
      <c r="C35" s="113">
        <v>2623890</v>
      </c>
    </row>
    <row r="36" spans="2:3" s="39" customFormat="1" ht="17.25" customHeight="1" x14ac:dyDescent="0.25">
      <c r="B36" s="35" t="s">
        <v>193</v>
      </c>
      <c r="C36" s="109">
        <f t="shared" ref="C36" si="1">SUM(C37:C38)</f>
        <v>43680439</v>
      </c>
    </row>
    <row r="37" spans="2:3" ht="17.25" customHeight="1" x14ac:dyDescent="0.25">
      <c r="B37" s="27" t="s">
        <v>94</v>
      </c>
      <c r="C37" s="3">
        <v>27024100</v>
      </c>
    </row>
    <row r="38" spans="2:3" ht="17.25" customHeight="1" x14ac:dyDescent="0.25">
      <c r="B38" s="27" t="s">
        <v>95</v>
      </c>
      <c r="C38" s="3">
        <v>16656339</v>
      </c>
    </row>
    <row r="39" spans="2:3" s="39" customFormat="1" ht="17.25" customHeight="1" x14ac:dyDescent="0.25">
      <c r="B39" s="35" t="s">
        <v>171</v>
      </c>
      <c r="C39" s="109">
        <f t="shared" ref="C39" si="2">SUM(C40:C41)</f>
        <v>67129121</v>
      </c>
    </row>
    <row r="40" spans="2:3" ht="17.25" customHeight="1" x14ac:dyDescent="0.25">
      <c r="B40" s="27" t="s">
        <v>172</v>
      </c>
      <c r="C40" s="3">
        <v>61736365</v>
      </c>
    </row>
    <row r="41" spans="2:3" ht="17.25" customHeight="1" x14ac:dyDescent="0.25">
      <c r="B41" s="27" t="s">
        <v>178</v>
      </c>
      <c r="C41" s="3">
        <v>5392756</v>
      </c>
    </row>
    <row r="42" spans="2:3" ht="17.25" customHeight="1" x14ac:dyDescent="0.25">
      <c r="B42" s="6" t="s">
        <v>86</v>
      </c>
      <c r="C42" s="114">
        <f>+C10+C24</f>
        <v>1018884155</v>
      </c>
    </row>
    <row r="43" spans="2:3" x14ac:dyDescent="0.25">
      <c r="B43" s="38" t="s">
        <v>64</v>
      </c>
    </row>
    <row r="44" spans="2:3" ht="48" customHeight="1" x14ac:dyDescent="0.25">
      <c r="B44" s="139" t="s">
        <v>66</v>
      </c>
      <c r="C44" s="139"/>
    </row>
    <row r="45" spans="2:3" x14ac:dyDescent="0.25">
      <c r="B45" s="43" t="s">
        <v>70</v>
      </c>
      <c r="C45" s="51"/>
    </row>
    <row r="46" spans="2:3" x14ac:dyDescent="0.25">
      <c r="B46" s="139" t="s">
        <v>72</v>
      </c>
      <c r="C46" s="139"/>
    </row>
    <row r="47" spans="2:3" x14ac:dyDescent="0.25">
      <c r="B47" s="139" t="s">
        <v>73</v>
      </c>
      <c r="C47" s="139"/>
    </row>
    <row r="48" spans="2:3" x14ac:dyDescent="0.25">
      <c r="B48" s="139" t="s">
        <v>75</v>
      </c>
      <c r="C48" s="139"/>
    </row>
  </sheetData>
  <mergeCells count="10">
    <mergeCell ref="B44:C44"/>
    <mergeCell ref="B46:C46"/>
    <mergeCell ref="B47:C47"/>
    <mergeCell ref="B48:C48"/>
    <mergeCell ref="A2:E2"/>
    <mergeCell ref="A3:E3"/>
    <mergeCell ref="A4:E4"/>
    <mergeCell ref="A5:E5"/>
    <mergeCell ref="A6:E6"/>
    <mergeCell ref="A7:E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election activeCell="B36" sqref="B36"/>
    </sheetView>
  </sheetViews>
  <sheetFormatPr baseColWidth="10" defaultColWidth="10.5703125" defaultRowHeight="15" x14ac:dyDescent="0.25"/>
  <cols>
    <col min="1" max="1" width="21.5703125" style="2" customWidth="1"/>
    <col min="2" max="2" width="45.855468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399</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1980</v>
      </c>
    </row>
    <row r="10" spans="1:5" x14ac:dyDescent="0.25">
      <c r="B10" s="11" t="s">
        <v>97</v>
      </c>
      <c r="C10" s="109">
        <f>+C11+C15+C19</f>
        <v>719739710</v>
      </c>
    </row>
    <row r="11" spans="1:5" x14ac:dyDescent="0.25">
      <c r="B11" s="16" t="s">
        <v>153</v>
      </c>
      <c r="C11" s="110">
        <f>SUM(C12:C14)</f>
        <v>486916522</v>
      </c>
    </row>
    <row r="12" spans="1:5" x14ac:dyDescent="0.25">
      <c r="B12" s="22" t="s">
        <v>147</v>
      </c>
      <c r="C12" s="3">
        <v>375150354</v>
      </c>
    </row>
    <row r="13" spans="1:5" x14ac:dyDescent="0.25">
      <c r="B13" s="22" t="s">
        <v>148</v>
      </c>
      <c r="C13" s="3">
        <v>29191706</v>
      </c>
    </row>
    <row r="14" spans="1:5" x14ac:dyDescent="0.25">
      <c r="B14" s="22" t="s">
        <v>149</v>
      </c>
      <c r="C14" s="3">
        <v>82574462</v>
      </c>
    </row>
    <row r="15" spans="1:5" x14ac:dyDescent="0.25">
      <c r="B15" s="16" t="s">
        <v>154</v>
      </c>
      <c r="C15" s="110">
        <f>SUM(C16:C18)</f>
        <v>170556766</v>
      </c>
    </row>
    <row r="16" spans="1:5" x14ac:dyDescent="0.25">
      <c r="B16" s="22" t="s">
        <v>150</v>
      </c>
      <c r="C16" s="3">
        <v>110513678</v>
      </c>
    </row>
    <row r="17" spans="2:3" x14ac:dyDescent="0.25">
      <c r="B17" s="22" t="s">
        <v>151</v>
      </c>
      <c r="C17" s="3">
        <v>58509728</v>
      </c>
    </row>
    <row r="18" spans="2:3" x14ac:dyDescent="0.25">
      <c r="B18" s="22" t="s">
        <v>152</v>
      </c>
      <c r="C18" s="3">
        <v>1533360</v>
      </c>
    </row>
    <row r="19" spans="2:3" s="39" customFormat="1" x14ac:dyDescent="0.25">
      <c r="B19" s="35" t="s">
        <v>181</v>
      </c>
      <c r="C19" s="109">
        <f>SUM(C20:C23)</f>
        <v>62266422</v>
      </c>
    </row>
    <row r="20" spans="2:3" x14ac:dyDescent="0.25">
      <c r="B20" s="27" t="s">
        <v>156</v>
      </c>
      <c r="C20" s="3">
        <v>4906529</v>
      </c>
    </row>
    <row r="21" spans="2:3" x14ac:dyDescent="0.25">
      <c r="B21" s="27" t="s">
        <v>158</v>
      </c>
      <c r="C21" s="3">
        <v>40724234</v>
      </c>
    </row>
    <row r="22" spans="2:3" x14ac:dyDescent="0.25">
      <c r="B22" s="27" t="s">
        <v>157</v>
      </c>
      <c r="C22" s="3">
        <v>14877005</v>
      </c>
    </row>
    <row r="23" spans="2:3" x14ac:dyDescent="0.25">
      <c r="B23" s="27" t="s">
        <v>176</v>
      </c>
      <c r="C23" s="3">
        <v>1758654</v>
      </c>
    </row>
    <row r="24" spans="2:3" ht="15" customHeight="1" x14ac:dyDescent="0.25">
      <c r="B24" s="34" t="s">
        <v>99</v>
      </c>
      <c r="C24" s="109">
        <f t="shared" ref="C24" si="0">+C25+C29+C32+C35+C38</f>
        <v>345792885</v>
      </c>
    </row>
    <row r="25" spans="2:3" x14ac:dyDescent="0.25">
      <c r="B25" s="35" t="s">
        <v>162</v>
      </c>
      <c r="C25" s="110">
        <f>SUM(C26:C28)</f>
        <v>134893350</v>
      </c>
    </row>
    <row r="26" spans="2:3" x14ac:dyDescent="0.25">
      <c r="B26" s="27" t="s">
        <v>159</v>
      </c>
      <c r="C26" s="3">
        <v>14104834</v>
      </c>
    </row>
    <row r="27" spans="2:3" x14ac:dyDescent="0.25">
      <c r="B27" s="27" t="s">
        <v>160</v>
      </c>
      <c r="C27" s="111">
        <v>104282368</v>
      </c>
    </row>
    <row r="28" spans="2:3" x14ac:dyDescent="0.25">
      <c r="B28" s="27" t="s">
        <v>161</v>
      </c>
      <c r="C28" s="111">
        <v>16506148</v>
      </c>
    </row>
    <row r="29" spans="2:3" s="39" customFormat="1" x14ac:dyDescent="0.25">
      <c r="B29" s="35" t="s">
        <v>163</v>
      </c>
      <c r="C29" s="112">
        <f>SUM(C30:C31)</f>
        <v>2321362</v>
      </c>
    </row>
    <row r="30" spans="2:3" x14ac:dyDescent="0.25">
      <c r="B30" s="27" t="s">
        <v>164</v>
      </c>
      <c r="C30" s="111">
        <v>2276362</v>
      </c>
    </row>
    <row r="31" spans="2:3" x14ac:dyDescent="0.25">
      <c r="B31" s="27" t="s">
        <v>182</v>
      </c>
      <c r="C31" s="111">
        <v>45000</v>
      </c>
    </row>
    <row r="32" spans="2:3" s="39" customFormat="1" ht="17.25" customHeight="1" x14ac:dyDescent="0.25">
      <c r="B32" s="35" t="s">
        <v>166</v>
      </c>
      <c r="C32" s="109">
        <f>SUM(C33:C34)</f>
        <v>194459166</v>
      </c>
    </row>
    <row r="33" spans="2:3" s="37" customFormat="1" ht="17.25" customHeight="1" x14ac:dyDescent="0.25">
      <c r="B33" s="27" t="s">
        <v>180</v>
      </c>
      <c r="C33" s="113">
        <v>187608027</v>
      </c>
    </row>
    <row r="34" spans="2:3" s="37" customFormat="1" ht="17.25" customHeight="1" x14ac:dyDescent="0.25">
      <c r="B34" s="27" t="s">
        <v>179</v>
      </c>
      <c r="C34" s="113">
        <v>6851139</v>
      </c>
    </row>
    <row r="35" spans="2:3" s="39" customFormat="1" ht="17.25" customHeight="1" x14ac:dyDescent="0.25">
      <c r="B35" s="35" t="s">
        <v>193</v>
      </c>
      <c r="C35" s="109">
        <f t="shared" ref="C35" si="1">SUM(C36:C37)</f>
        <v>13003148</v>
      </c>
    </row>
    <row r="36" spans="2:3" ht="17.25" customHeight="1" x14ac:dyDescent="0.25">
      <c r="B36" s="27" t="s">
        <v>94</v>
      </c>
      <c r="C36" s="3">
        <v>2738400</v>
      </c>
    </row>
    <row r="37" spans="2:3" ht="17.25" customHeight="1" x14ac:dyDescent="0.25">
      <c r="B37" s="27" t="s">
        <v>95</v>
      </c>
      <c r="C37" s="3">
        <v>10264748</v>
      </c>
    </row>
    <row r="38" spans="2:3" s="39" customFormat="1" ht="17.25" customHeight="1" x14ac:dyDescent="0.25">
      <c r="B38" s="35" t="s">
        <v>171</v>
      </c>
      <c r="C38" s="109">
        <f>SUM(C39:C40)</f>
        <v>1115859</v>
      </c>
    </row>
    <row r="39" spans="2:3" ht="17.25" customHeight="1" x14ac:dyDescent="0.25">
      <c r="B39" s="27" t="s">
        <v>183</v>
      </c>
      <c r="C39" s="3">
        <v>355565</v>
      </c>
    </row>
    <row r="40" spans="2:3" ht="17.25" customHeight="1" x14ac:dyDescent="0.25">
      <c r="B40" s="27" t="s">
        <v>178</v>
      </c>
      <c r="C40" s="3">
        <v>760294</v>
      </c>
    </row>
    <row r="41" spans="2:3" ht="17.25" customHeight="1" x14ac:dyDescent="0.25">
      <c r="B41" s="6" t="s">
        <v>86</v>
      </c>
      <c r="C41" s="114">
        <f>+C10+C24</f>
        <v>1065532595</v>
      </c>
    </row>
    <row r="42" spans="2:3" x14ac:dyDescent="0.25">
      <c r="B42" s="38" t="s">
        <v>64</v>
      </c>
    </row>
    <row r="43" spans="2:3" ht="48" customHeight="1" x14ac:dyDescent="0.25">
      <c r="B43" s="139" t="s">
        <v>66</v>
      </c>
      <c r="C43" s="139"/>
    </row>
    <row r="44" spans="2:3" x14ac:dyDescent="0.25">
      <c r="B44" s="43" t="s">
        <v>70</v>
      </c>
      <c r="C44" s="51"/>
    </row>
    <row r="45" spans="2:3" x14ac:dyDescent="0.25">
      <c r="B45" s="139" t="s">
        <v>72</v>
      </c>
      <c r="C45" s="139"/>
    </row>
    <row r="46" spans="2:3" x14ac:dyDescent="0.25">
      <c r="B46" s="139" t="s">
        <v>73</v>
      </c>
      <c r="C46" s="139"/>
    </row>
    <row r="47" spans="2:3" x14ac:dyDescent="0.25">
      <c r="B47" s="139" t="s">
        <v>75</v>
      </c>
      <c r="C47" s="139"/>
    </row>
  </sheetData>
  <mergeCells count="10">
    <mergeCell ref="A2:E2"/>
    <mergeCell ref="A3:E3"/>
    <mergeCell ref="A4:E4"/>
    <mergeCell ref="A5:E5"/>
    <mergeCell ref="A6:E6"/>
    <mergeCell ref="A7:E7"/>
    <mergeCell ref="B43:C43"/>
    <mergeCell ref="B45:C45"/>
    <mergeCell ref="B46:C46"/>
    <mergeCell ref="B47:C4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election activeCell="E20" sqref="E20"/>
    </sheetView>
  </sheetViews>
  <sheetFormatPr baseColWidth="10" defaultColWidth="10.5703125" defaultRowHeight="15" x14ac:dyDescent="0.25"/>
  <cols>
    <col min="1" max="1" width="21.140625" style="2" customWidth="1"/>
    <col min="2" max="2" width="54.14062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400</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1981</v>
      </c>
    </row>
    <row r="10" spans="1:5" x14ac:dyDescent="0.25">
      <c r="B10" s="11" t="s">
        <v>97</v>
      </c>
      <c r="C10" s="109">
        <f t="shared" ref="C10" si="0">+C11+C15+C19</f>
        <v>756236620</v>
      </c>
    </row>
    <row r="11" spans="1:5" x14ac:dyDescent="0.25">
      <c r="B11" s="16" t="s">
        <v>153</v>
      </c>
      <c r="C11" s="110">
        <f>SUM(C12:C14)</f>
        <v>540981183</v>
      </c>
    </row>
    <row r="12" spans="1:5" x14ac:dyDescent="0.25">
      <c r="B12" s="22" t="s">
        <v>147</v>
      </c>
      <c r="C12" s="3">
        <v>402220812</v>
      </c>
    </row>
    <row r="13" spans="1:5" x14ac:dyDescent="0.25">
      <c r="B13" s="22" t="s">
        <v>192</v>
      </c>
      <c r="C13" s="3">
        <v>42144116</v>
      </c>
    </row>
    <row r="14" spans="1:5" x14ac:dyDescent="0.25">
      <c r="B14" s="22" t="s">
        <v>149</v>
      </c>
      <c r="C14" s="3">
        <v>96616255</v>
      </c>
    </row>
    <row r="15" spans="1:5" x14ac:dyDescent="0.25">
      <c r="B15" s="16" t="s">
        <v>186</v>
      </c>
      <c r="C15" s="110">
        <f>SUM(C16:C18)</f>
        <v>166633991</v>
      </c>
    </row>
    <row r="16" spans="1:5" x14ac:dyDescent="0.25">
      <c r="B16" s="22" t="s">
        <v>150</v>
      </c>
      <c r="C16" s="3">
        <v>99150414</v>
      </c>
    </row>
    <row r="17" spans="2:3" x14ac:dyDescent="0.25">
      <c r="B17" s="22" t="s">
        <v>151</v>
      </c>
      <c r="C17" s="3">
        <v>66467770</v>
      </c>
    </row>
    <row r="18" spans="2:3" x14ac:dyDescent="0.25">
      <c r="B18" s="22" t="s">
        <v>152</v>
      </c>
      <c r="C18" s="3">
        <v>1015807</v>
      </c>
    </row>
    <row r="19" spans="2:3" s="39" customFormat="1" x14ac:dyDescent="0.25">
      <c r="B19" s="35" t="s">
        <v>181</v>
      </c>
      <c r="C19" s="109">
        <f>SUM(C20:C22)</f>
        <v>48621446</v>
      </c>
    </row>
    <row r="20" spans="2:3" x14ac:dyDescent="0.25">
      <c r="B20" s="27" t="s">
        <v>156</v>
      </c>
      <c r="C20" s="3">
        <v>3267598</v>
      </c>
    </row>
    <row r="21" spans="2:3" x14ac:dyDescent="0.25">
      <c r="B21" s="27" t="s">
        <v>158</v>
      </c>
      <c r="C21" s="3">
        <v>42631057</v>
      </c>
    </row>
    <row r="22" spans="2:3" x14ac:dyDescent="0.25">
      <c r="B22" s="27" t="s">
        <v>184</v>
      </c>
      <c r="C22" s="3">
        <v>2722791</v>
      </c>
    </row>
    <row r="23" spans="2:3" ht="15" customHeight="1" x14ac:dyDescent="0.25">
      <c r="B23" s="34" t="s">
        <v>99</v>
      </c>
      <c r="C23" s="109">
        <f t="shared" ref="C23" si="1">+C24+C28+C32+C35+C38</f>
        <v>341896237</v>
      </c>
    </row>
    <row r="24" spans="2:3" x14ac:dyDescent="0.25">
      <c r="B24" s="35" t="s">
        <v>162</v>
      </c>
      <c r="C24" s="110">
        <f>SUM(C25:C27)</f>
        <v>151793091</v>
      </c>
    </row>
    <row r="25" spans="2:3" x14ac:dyDescent="0.25">
      <c r="B25" s="27" t="s">
        <v>159</v>
      </c>
      <c r="C25" s="3">
        <v>15726872</v>
      </c>
    </row>
    <row r="26" spans="2:3" x14ac:dyDescent="0.25">
      <c r="B26" s="27" t="s">
        <v>160</v>
      </c>
      <c r="C26" s="111">
        <v>123946720</v>
      </c>
    </row>
    <row r="27" spans="2:3" x14ac:dyDescent="0.25">
      <c r="B27" s="27" t="s">
        <v>161</v>
      </c>
      <c r="C27" s="111">
        <v>12119499</v>
      </c>
    </row>
    <row r="28" spans="2:3" s="39" customFormat="1" x14ac:dyDescent="0.25">
      <c r="B28" s="35" t="s">
        <v>163</v>
      </c>
      <c r="C28" s="112">
        <f>SUM(C29:C31)</f>
        <v>3857071</v>
      </c>
    </row>
    <row r="29" spans="2:3" x14ac:dyDescent="0.25">
      <c r="B29" s="27" t="s">
        <v>164</v>
      </c>
      <c r="C29" s="111">
        <v>1930701</v>
      </c>
    </row>
    <row r="30" spans="2:3" x14ac:dyDescent="0.25">
      <c r="B30" s="27" t="s">
        <v>185</v>
      </c>
      <c r="C30" s="111">
        <v>355067</v>
      </c>
    </row>
    <row r="31" spans="2:3" x14ac:dyDescent="0.25">
      <c r="B31" s="27" t="s">
        <v>177</v>
      </c>
      <c r="C31" s="111">
        <v>1571303</v>
      </c>
    </row>
    <row r="32" spans="2:3" s="39" customFormat="1" ht="17.25" customHeight="1" x14ac:dyDescent="0.25">
      <c r="B32" s="35" t="s">
        <v>187</v>
      </c>
      <c r="C32" s="109">
        <f t="shared" ref="C32" si="2">SUM(C33:C34)</f>
        <v>167966086</v>
      </c>
    </row>
    <row r="33" spans="2:3" s="37" customFormat="1" ht="17.25" customHeight="1" x14ac:dyDescent="0.25">
      <c r="B33" s="27" t="s">
        <v>180</v>
      </c>
      <c r="C33" s="113">
        <v>162996646</v>
      </c>
    </row>
    <row r="34" spans="2:3" s="37" customFormat="1" ht="17.25" customHeight="1" x14ac:dyDescent="0.25">
      <c r="B34" s="27" t="s">
        <v>179</v>
      </c>
      <c r="C34" s="113">
        <v>4969440</v>
      </c>
    </row>
    <row r="35" spans="2:3" s="39" customFormat="1" ht="17.25" customHeight="1" x14ac:dyDescent="0.25">
      <c r="B35" s="35" t="s">
        <v>193</v>
      </c>
      <c r="C35" s="109">
        <f t="shared" ref="C35" si="3">SUM(C36:C37)</f>
        <v>17215971</v>
      </c>
    </row>
    <row r="36" spans="2:3" ht="17.25" customHeight="1" x14ac:dyDescent="0.25">
      <c r="B36" s="27" t="s">
        <v>94</v>
      </c>
      <c r="C36" s="3">
        <v>1649700</v>
      </c>
    </row>
    <row r="37" spans="2:3" ht="17.25" customHeight="1" x14ac:dyDescent="0.25">
      <c r="B37" s="27" t="s">
        <v>95</v>
      </c>
      <c r="C37" s="3">
        <v>15566271</v>
      </c>
    </row>
    <row r="38" spans="2:3" s="39" customFormat="1" ht="17.25" customHeight="1" x14ac:dyDescent="0.25">
      <c r="B38" s="35" t="s">
        <v>171</v>
      </c>
      <c r="C38" s="109">
        <f t="shared" ref="C38" si="4">SUM(C39:C40)</f>
        <v>1064018</v>
      </c>
    </row>
    <row r="39" spans="2:3" ht="17.25" customHeight="1" x14ac:dyDescent="0.25">
      <c r="B39" s="27" t="s">
        <v>172</v>
      </c>
      <c r="C39" s="3">
        <v>365000</v>
      </c>
    </row>
    <row r="40" spans="2:3" ht="17.25" customHeight="1" x14ac:dyDescent="0.25">
      <c r="B40" s="27" t="s">
        <v>178</v>
      </c>
      <c r="C40" s="3">
        <v>699018</v>
      </c>
    </row>
    <row r="41" spans="2:3" ht="17.25" customHeight="1" x14ac:dyDescent="0.25">
      <c r="B41" s="6" t="s">
        <v>86</v>
      </c>
      <c r="C41" s="114">
        <f>+C10+C23</f>
        <v>1098132857</v>
      </c>
    </row>
    <row r="42" spans="2:3" x14ac:dyDescent="0.25">
      <c r="B42" s="38" t="s">
        <v>64</v>
      </c>
    </row>
    <row r="43" spans="2:3" ht="48" customHeight="1" x14ac:dyDescent="0.25">
      <c r="B43" s="139" t="s">
        <v>66</v>
      </c>
      <c r="C43" s="139"/>
    </row>
    <row r="44" spans="2:3" x14ac:dyDescent="0.25">
      <c r="B44" s="43" t="s">
        <v>70</v>
      </c>
      <c r="C44" s="51"/>
    </row>
    <row r="45" spans="2:3" x14ac:dyDescent="0.25">
      <c r="B45" s="139" t="s">
        <v>72</v>
      </c>
      <c r="C45" s="139"/>
    </row>
    <row r="46" spans="2:3" x14ac:dyDescent="0.25">
      <c r="B46" s="139" t="s">
        <v>73</v>
      </c>
      <c r="C46" s="139"/>
    </row>
    <row r="47" spans="2:3" x14ac:dyDescent="0.25">
      <c r="B47" s="139" t="s">
        <v>75</v>
      </c>
      <c r="C47" s="139"/>
    </row>
  </sheetData>
  <mergeCells count="10">
    <mergeCell ref="B43:C43"/>
    <mergeCell ref="B45:C45"/>
    <mergeCell ref="B46:C46"/>
    <mergeCell ref="B47:C47"/>
    <mergeCell ref="A2:E2"/>
    <mergeCell ref="A3:E3"/>
    <mergeCell ref="A4:E4"/>
    <mergeCell ref="A5:E5"/>
    <mergeCell ref="A6:E6"/>
    <mergeCell ref="A7:E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election activeCell="B35" sqref="B35"/>
    </sheetView>
  </sheetViews>
  <sheetFormatPr baseColWidth="10" defaultColWidth="10.5703125" defaultRowHeight="15" x14ac:dyDescent="0.25"/>
  <cols>
    <col min="1" max="1" width="22.140625" style="2" customWidth="1"/>
    <col min="2" max="2" width="45.855468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401</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1982</v>
      </c>
    </row>
    <row r="10" spans="1:5" x14ac:dyDescent="0.25">
      <c r="B10" s="11" t="s">
        <v>97</v>
      </c>
      <c r="C10" s="109">
        <f t="shared" ref="C10" si="0">+C11+C15+C19</f>
        <v>778507679</v>
      </c>
    </row>
    <row r="11" spans="1:5" x14ac:dyDescent="0.25">
      <c r="B11" s="16" t="s">
        <v>153</v>
      </c>
      <c r="C11" s="110">
        <f>SUM(C12:C14)</f>
        <v>559961166</v>
      </c>
    </row>
    <row r="12" spans="1:5" x14ac:dyDescent="0.25">
      <c r="B12" s="22" t="s">
        <v>147</v>
      </c>
      <c r="C12" s="3">
        <v>427787815</v>
      </c>
    </row>
    <row r="13" spans="1:5" x14ac:dyDescent="0.25">
      <c r="B13" s="22" t="s">
        <v>148</v>
      </c>
      <c r="C13" s="3">
        <v>30091428</v>
      </c>
    </row>
    <row r="14" spans="1:5" x14ac:dyDescent="0.25">
      <c r="B14" s="22" t="s">
        <v>149</v>
      </c>
      <c r="C14" s="3">
        <v>102081923</v>
      </c>
    </row>
    <row r="15" spans="1:5" x14ac:dyDescent="0.25">
      <c r="B15" s="16" t="s">
        <v>186</v>
      </c>
      <c r="C15" s="110">
        <f>SUM(C16:C18)</f>
        <v>167394336</v>
      </c>
    </row>
    <row r="16" spans="1:5" x14ac:dyDescent="0.25">
      <c r="B16" s="22" t="s">
        <v>150</v>
      </c>
      <c r="C16" s="3">
        <v>97910506</v>
      </c>
    </row>
    <row r="17" spans="2:3" x14ac:dyDescent="0.25">
      <c r="B17" s="22" t="s">
        <v>151</v>
      </c>
      <c r="C17" s="3">
        <v>68850158</v>
      </c>
    </row>
    <row r="18" spans="2:3" x14ac:dyDescent="0.25">
      <c r="B18" s="22" t="s">
        <v>152</v>
      </c>
      <c r="C18" s="3">
        <v>633672</v>
      </c>
    </row>
    <row r="19" spans="2:3" s="39" customFormat="1" x14ac:dyDescent="0.25">
      <c r="B19" s="35" t="s">
        <v>181</v>
      </c>
      <c r="C19" s="109">
        <f>SUM(C20:C21)</f>
        <v>51152177</v>
      </c>
    </row>
    <row r="20" spans="2:3" x14ac:dyDescent="0.25">
      <c r="B20" s="27" t="s">
        <v>188</v>
      </c>
      <c r="C20" s="3">
        <v>48332855</v>
      </c>
    </row>
    <row r="21" spans="2:3" x14ac:dyDescent="0.25">
      <c r="B21" s="27" t="s">
        <v>189</v>
      </c>
      <c r="C21" s="3">
        <v>2819322</v>
      </c>
    </row>
    <row r="22" spans="2:3" ht="15" customHeight="1" x14ac:dyDescent="0.25">
      <c r="B22" s="34" t="s">
        <v>99</v>
      </c>
      <c r="C22" s="109">
        <f t="shared" ref="C22" si="1">+C23+C27+C31+C34+C37</f>
        <v>238091875</v>
      </c>
    </row>
    <row r="23" spans="2:3" x14ac:dyDescent="0.25">
      <c r="B23" s="35" t="s">
        <v>162</v>
      </c>
      <c r="C23" s="110">
        <f>SUM(C24:C26)</f>
        <v>110711283</v>
      </c>
    </row>
    <row r="24" spans="2:3" x14ac:dyDescent="0.25">
      <c r="B24" s="27" t="s">
        <v>159</v>
      </c>
      <c r="C24" s="3">
        <v>6115533</v>
      </c>
    </row>
    <row r="25" spans="2:3" x14ac:dyDescent="0.25">
      <c r="B25" s="27" t="s">
        <v>160</v>
      </c>
      <c r="C25" s="111">
        <v>96519382</v>
      </c>
    </row>
    <row r="26" spans="2:3" x14ac:dyDescent="0.25">
      <c r="B26" s="27" t="s">
        <v>190</v>
      </c>
      <c r="C26" s="111">
        <v>8076368</v>
      </c>
    </row>
    <row r="27" spans="2:3" s="39" customFormat="1" x14ac:dyDescent="0.25">
      <c r="B27" s="35" t="s">
        <v>163</v>
      </c>
      <c r="C27" s="112">
        <f>SUM(C28:C30)</f>
        <v>1691941</v>
      </c>
    </row>
    <row r="28" spans="2:3" x14ac:dyDescent="0.25">
      <c r="B28" s="27" t="s">
        <v>164</v>
      </c>
      <c r="C28" s="111">
        <v>1648800</v>
      </c>
    </row>
    <row r="29" spans="2:3" x14ac:dyDescent="0.25">
      <c r="B29" s="27" t="s">
        <v>185</v>
      </c>
      <c r="C29" s="111">
        <v>37141</v>
      </c>
    </row>
    <row r="30" spans="2:3" x14ac:dyDescent="0.25">
      <c r="B30" s="27" t="s">
        <v>177</v>
      </c>
      <c r="C30" s="111">
        <v>6000</v>
      </c>
    </row>
    <row r="31" spans="2:3" s="39" customFormat="1" ht="17.25" customHeight="1" x14ac:dyDescent="0.25">
      <c r="B31" s="35" t="s">
        <v>187</v>
      </c>
      <c r="C31" s="109">
        <f t="shared" ref="C31" si="2">SUM(C32:C33)</f>
        <v>80318813</v>
      </c>
    </row>
    <row r="32" spans="2:3" s="37" customFormat="1" ht="17.25" customHeight="1" x14ac:dyDescent="0.25">
      <c r="B32" s="27" t="s">
        <v>180</v>
      </c>
      <c r="C32" s="113">
        <v>75653750</v>
      </c>
    </row>
    <row r="33" spans="2:3" s="37" customFormat="1" ht="17.25" customHeight="1" x14ac:dyDescent="0.25">
      <c r="B33" s="27" t="s">
        <v>179</v>
      </c>
      <c r="C33" s="113">
        <v>4665063</v>
      </c>
    </row>
    <row r="34" spans="2:3" s="39" customFormat="1" ht="17.25" customHeight="1" x14ac:dyDescent="0.25">
      <c r="B34" s="35" t="s">
        <v>193</v>
      </c>
      <c r="C34" s="109">
        <f t="shared" ref="C34" si="3">SUM(C35:C36)</f>
        <v>43678870</v>
      </c>
    </row>
    <row r="35" spans="2:3" ht="17.25" customHeight="1" x14ac:dyDescent="0.25">
      <c r="B35" s="27" t="s">
        <v>94</v>
      </c>
      <c r="C35" s="3">
        <v>1000000</v>
      </c>
    </row>
    <row r="36" spans="2:3" ht="17.25" customHeight="1" x14ac:dyDescent="0.25">
      <c r="B36" s="27" t="s">
        <v>95</v>
      </c>
      <c r="C36" s="3">
        <v>42678870</v>
      </c>
    </row>
    <row r="37" spans="2:3" s="39" customFormat="1" ht="17.25" customHeight="1" x14ac:dyDescent="0.25">
      <c r="B37" s="35" t="s">
        <v>171</v>
      </c>
      <c r="C37" s="109">
        <f t="shared" ref="C37" si="4">SUM(C38:C38)</f>
        <v>1690968</v>
      </c>
    </row>
    <row r="38" spans="2:3" ht="17.25" customHeight="1" x14ac:dyDescent="0.25">
      <c r="B38" s="27" t="s">
        <v>191</v>
      </c>
      <c r="C38" s="3">
        <v>1690968</v>
      </c>
    </row>
    <row r="39" spans="2:3" ht="17.25" customHeight="1" x14ac:dyDescent="0.25">
      <c r="B39" s="6" t="s">
        <v>86</v>
      </c>
      <c r="C39" s="114">
        <f>+C10+C22</f>
        <v>1016599554</v>
      </c>
    </row>
    <row r="40" spans="2:3" x14ac:dyDescent="0.25">
      <c r="B40" s="38" t="s">
        <v>64</v>
      </c>
    </row>
    <row r="41" spans="2:3" ht="48" customHeight="1" x14ac:dyDescent="0.25">
      <c r="B41" s="139" t="s">
        <v>66</v>
      </c>
      <c r="C41" s="139"/>
    </row>
    <row r="42" spans="2:3" x14ac:dyDescent="0.25">
      <c r="B42" s="43" t="s">
        <v>70</v>
      </c>
      <c r="C42" s="51"/>
    </row>
    <row r="43" spans="2:3" x14ac:dyDescent="0.25">
      <c r="B43" s="139" t="s">
        <v>72</v>
      </c>
      <c r="C43" s="139"/>
    </row>
    <row r="44" spans="2:3" x14ac:dyDescent="0.25">
      <c r="B44" s="139" t="s">
        <v>73</v>
      </c>
      <c r="C44" s="139"/>
    </row>
    <row r="45" spans="2:3" x14ac:dyDescent="0.25">
      <c r="B45" s="139" t="s">
        <v>75</v>
      </c>
      <c r="C45" s="139"/>
    </row>
  </sheetData>
  <mergeCells count="10">
    <mergeCell ref="B41:C41"/>
    <mergeCell ref="B43:C43"/>
    <mergeCell ref="B44:C44"/>
    <mergeCell ref="B45:C45"/>
    <mergeCell ref="A2:E2"/>
    <mergeCell ref="A3:E3"/>
    <mergeCell ref="A4:E4"/>
    <mergeCell ref="A5:E5"/>
    <mergeCell ref="A6:E6"/>
    <mergeCell ref="A7:E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election activeCell="H33" sqref="H33"/>
    </sheetView>
  </sheetViews>
  <sheetFormatPr baseColWidth="10" defaultColWidth="10.5703125" defaultRowHeight="15" x14ac:dyDescent="0.25"/>
  <cols>
    <col min="1" max="1" width="23.42578125" style="2" customWidth="1"/>
    <col min="2" max="2" width="45.855468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402</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1983</v>
      </c>
    </row>
    <row r="10" spans="1:5" x14ac:dyDescent="0.25">
      <c r="B10" s="11" t="s">
        <v>97</v>
      </c>
      <c r="C10" s="109">
        <f>+C11+C15+C19</f>
        <v>871471099</v>
      </c>
    </row>
    <row r="11" spans="1:5" x14ac:dyDescent="0.25">
      <c r="B11" s="16" t="s">
        <v>153</v>
      </c>
      <c r="C11" s="110">
        <f>SUM(C12:C14)</f>
        <v>611762790</v>
      </c>
    </row>
    <row r="12" spans="1:5" x14ac:dyDescent="0.25">
      <c r="B12" s="22" t="s">
        <v>147</v>
      </c>
      <c r="C12" s="3">
        <v>448782058</v>
      </c>
    </row>
    <row r="13" spans="1:5" x14ac:dyDescent="0.25">
      <c r="B13" s="22" t="s">
        <v>192</v>
      </c>
      <c r="C13" s="3">
        <v>50743464</v>
      </c>
    </row>
    <row r="14" spans="1:5" x14ac:dyDescent="0.25">
      <c r="B14" s="22" t="s">
        <v>149</v>
      </c>
      <c r="C14" s="3">
        <v>112237268</v>
      </c>
    </row>
    <row r="15" spans="1:5" x14ac:dyDescent="0.25">
      <c r="B15" s="16" t="s">
        <v>186</v>
      </c>
      <c r="C15" s="110">
        <f>SUM(C16:C18)</f>
        <v>193462471</v>
      </c>
    </row>
    <row r="16" spans="1:5" x14ac:dyDescent="0.25">
      <c r="B16" s="22" t="s">
        <v>150</v>
      </c>
      <c r="C16" s="3">
        <v>111907498</v>
      </c>
    </row>
    <row r="17" spans="2:3" x14ac:dyDescent="0.25">
      <c r="B17" s="22" t="s">
        <v>151</v>
      </c>
      <c r="C17" s="3">
        <v>80188528</v>
      </c>
    </row>
    <row r="18" spans="2:3" x14ac:dyDescent="0.25">
      <c r="B18" s="22" t="s">
        <v>152</v>
      </c>
      <c r="C18" s="3">
        <v>1366445</v>
      </c>
    </row>
    <row r="19" spans="2:3" s="39" customFormat="1" x14ac:dyDescent="0.25">
      <c r="B19" s="35" t="s">
        <v>181</v>
      </c>
      <c r="C19" s="109">
        <f>SUM(C20:C22)</f>
        <v>66245838</v>
      </c>
    </row>
    <row r="20" spans="2:3" x14ac:dyDescent="0.25">
      <c r="B20" s="27" t="s">
        <v>156</v>
      </c>
      <c r="C20" s="3">
        <v>2354188</v>
      </c>
    </row>
    <row r="21" spans="2:3" x14ac:dyDescent="0.25">
      <c r="B21" s="27" t="s">
        <v>158</v>
      </c>
      <c r="C21" s="3">
        <v>60057683</v>
      </c>
    </row>
    <row r="22" spans="2:3" x14ac:dyDescent="0.25">
      <c r="B22" s="27" t="s">
        <v>184</v>
      </c>
      <c r="C22" s="3">
        <v>3833967</v>
      </c>
    </row>
    <row r="23" spans="2:3" ht="15" customHeight="1" x14ac:dyDescent="0.25">
      <c r="B23" s="34" t="s">
        <v>99</v>
      </c>
      <c r="C23" s="109">
        <f t="shared" ref="C23" si="0">+C24+C28+C31+C34+C37</f>
        <v>327763812</v>
      </c>
    </row>
    <row r="24" spans="2:3" x14ac:dyDescent="0.25">
      <c r="B24" s="35" t="s">
        <v>162</v>
      </c>
      <c r="C24" s="110">
        <f>SUM(C25:C27)</f>
        <v>130749155</v>
      </c>
    </row>
    <row r="25" spans="2:3" x14ac:dyDescent="0.25">
      <c r="B25" s="27" t="s">
        <v>159</v>
      </c>
      <c r="C25" s="3">
        <v>17586723</v>
      </c>
    </row>
    <row r="26" spans="2:3" x14ac:dyDescent="0.25">
      <c r="B26" s="27" t="s">
        <v>160</v>
      </c>
      <c r="C26" s="111">
        <v>102717680</v>
      </c>
    </row>
    <row r="27" spans="2:3" x14ac:dyDescent="0.25">
      <c r="B27" s="27" t="s">
        <v>190</v>
      </c>
      <c r="C27" s="111">
        <v>10444752</v>
      </c>
    </row>
    <row r="28" spans="2:3" s="39" customFormat="1" x14ac:dyDescent="0.25">
      <c r="B28" s="35" t="s">
        <v>163</v>
      </c>
      <c r="C28" s="112">
        <f>SUM(C29:C30)</f>
        <v>1526282</v>
      </c>
    </row>
    <row r="29" spans="2:3" x14ac:dyDescent="0.25">
      <c r="B29" s="27" t="s">
        <v>164</v>
      </c>
      <c r="C29" s="111">
        <v>1407568</v>
      </c>
    </row>
    <row r="30" spans="2:3" x14ac:dyDescent="0.25">
      <c r="B30" s="27" t="s">
        <v>185</v>
      </c>
      <c r="C30" s="111">
        <v>118714</v>
      </c>
    </row>
    <row r="31" spans="2:3" s="39" customFormat="1" ht="17.25" customHeight="1" x14ac:dyDescent="0.25">
      <c r="B31" s="35" t="s">
        <v>187</v>
      </c>
      <c r="C31" s="109">
        <f t="shared" ref="C31" si="1">SUM(C32:C33)</f>
        <v>116599153</v>
      </c>
    </row>
    <row r="32" spans="2:3" s="37" customFormat="1" ht="17.25" customHeight="1" x14ac:dyDescent="0.25">
      <c r="B32" s="27" t="s">
        <v>180</v>
      </c>
      <c r="C32" s="113">
        <v>114121355</v>
      </c>
    </row>
    <row r="33" spans="2:3" s="37" customFormat="1" ht="17.25" customHeight="1" x14ac:dyDescent="0.25">
      <c r="B33" s="27" t="s">
        <v>179</v>
      </c>
      <c r="C33" s="113">
        <v>2477798</v>
      </c>
    </row>
    <row r="34" spans="2:3" s="39" customFormat="1" ht="17.25" customHeight="1" x14ac:dyDescent="0.25">
      <c r="B34" s="35" t="s">
        <v>193</v>
      </c>
      <c r="C34" s="109">
        <f t="shared" ref="C34" si="2">SUM(C35:C36)</f>
        <v>57035165</v>
      </c>
    </row>
    <row r="35" spans="2:3" ht="17.25" customHeight="1" x14ac:dyDescent="0.25">
      <c r="B35" s="27" t="s">
        <v>94</v>
      </c>
      <c r="C35" s="3">
        <v>373188</v>
      </c>
    </row>
    <row r="36" spans="2:3" ht="17.25" customHeight="1" x14ac:dyDescent="0.25">
      <c r="B36" s="27" t="s">
        <v>95</v>
      </c>
      <c r="C36" s="3">
        <v>56661977</v>
      </c>
    </row>
    <row r="37" spans="2:3" s="39" customFormat="1" ht="17.25" customHeight="1" x14ac:dyDescent="0.25">
      <c r="B37" s="35" t="s">
        <v>171</v>
      </c>
      <c r="C37" s="109">
        <f t="shared" ref="C37" si="3">SUM(C38:C40)</f>
        <v>21854057</v>
      </c>
    </row>
    <row r="38" spans="2:3" ht="17.25" customHeight="1" x14ac:dyDescent="0.25">
      <c r="B38" s="27" t="s">
        <v>172</v>
      </c>
      <c r="C38" s="3">
        <v>10629200</v>
      </c>
    </row>
    <row r="39" spans="2:3" ht="17.25" customHeight="1" x14ac:dyDescent="0.25">
      <c r="B39" s="27" t="s">
        <v>173</v>
      </c>
      <c r="C39" s="3">
        <v>471422</v>
      </c>
    </row>
    <row r="40" spans="2:3" ht="17.25" customHeight="1" x14ac:dyDescent="0.25">
      <c r="B40" s="27" t="s">
        <v>174</v>
      </c>
      <c r="C40" s="3">
        <v>10753435</v>
      </c>
    </row>
    <row r="41" spans="2:3" ht="17.25" customHeight="1" x14ac:dyDescent="0.25">
      <c r="B41" s="6" t="s">
        <v>86</v>
      </c>
      <c r="C41" s="114">
        <f>+C10+C23</f>
        <v>1199234911</v>
      </c>
    </row>
    <row r="42" spans="2:3" x14ac:dyDescent="0.25">
      <c r="B42" s="38" t="s">
        <v>64</v>
      </c>
    </row>
    <row r="43" spans="2:3" ht="48" customHeight="1" x14ac:dyDescent="0.25">
      <c r="B43" s="139" t="s">
        <v>66</v>
      </c>
      <c r="C43" s="139"/>
    </row>
    <row r="44" spans="2:3" x14ac:dyDescent="0.25">
      <c r="B44" s="43" t="s">
        <v>70</v>
      </c>
      <c r="C44" s="51"/>
    </row>
    <row r="45" spans="2:3" x14ac:dyDescent="0.25">
      <c r="B45" s="139" t="s">
        <v>72</v>
      </c>
      <c r="C45" s="139"/>
    </row>
    <row r="46" spans="2:3" x14ac:dyDescent="0.25">
      <c r="B46" s="139" t="s">
        <v>73</v>
      </c>
      <c r="C46" s="139"/>
    </row>
    <row r="47" spans="2:3" x14ac:dyDescent="0.25">
      <c r="B47" s="139" t="s">
        <v>75</v>
      </c>
      <c r="C47" s="139"/>
    </row>
  </sheetData>
  <mergeCells count="10">
    <mergeCell ref="A5:E5"/>
    <mergeCell ref="A4:E4"/>
    <mergeCell ref="A3:E3"/>
    <mergeCell ref="A2:E2"/>
    <mergeCell ref="B43:C43"/>
    <mergeCell ref="B45:C45"/>
    <mergeCell ref="B47:C47"/>
    <mergeCell ref="B46:C46"/>
    <mergeCell ref="A7:E7"/>
    <mergeCell ref="A6:E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election activeCell="G17" sqref="G17"/>
    </sheetView>
  </sheetViews>
  <sheetFormatPr baseColWidth="10" defaultColWidth="10.5703125" defaultRowHeight="15" x14ac:dyDescent="0.25"/>
  <cols>
    <col min="1" max="1" width="20.85546875" style="2" customWidth="1"/>
    <col min="2" max="2" width="50.570312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403</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1984</v>
      </c>
    </row>
    <row r="10" spans="1:5" x14ac:dyDescent="0.25">
      <c r="B10" s="11" t="s">
        <v>97</v>
      </c>
      <c r="C10" s="109">
        <f>+C11+C15+C19</f>
        <v>996317497</v>
      </c>
    </row>
    <row r="11" spans="1:5" x14ac:dyDescent="0.25">
      <c r="B11" s="16" t="s">
        <v>153</v>
      </c>
      <c r="C11" s="110">
        <f>SUM(C12:C14)</f>
        <v>692237404</v>
      </c>
    </row>
    <row r="12" spans="1:5" x14ac:dyDescent="0.25">
      <c r="B12" s="22" t="s">
        <v>147</v>
      </c>
      <c r="C12" s="3">
        <v>499873173</v>
      </c>
    </row>
    <row r="13" spans="1:5" x14ac:dyDescent="0.25">
      <c r="B13" s="22" t="s">
        <v>192</v>
      </c>
      <c r="C13" s="3">
        <v>57743129</v>
      </c>
    </row>
    <row r="14" spans="1:5" x14ac:dyDescent="0.25">
      <c r="B14" s="22" t="s">
        <v>149</v>
      </c>
      <c r="C14" s="3">
        <v>134621102</v>
      </c>
    </row>
    <row r="15" spans="1:5" x14ac:dyDescent="0.25">
      <c r="B15" s="16" t="s">
        <v>186</v>
      </c>
      <c r="C15" s="110">
        <f>SUM(C16:C18)</f>
        <v>257833201</v>
      </c>
    </row>
    <row r="16" spans="1:5" x14ac:dyDescent="0.25">
      <c r="B16" s="22" t="s">
        <v>150</v>
      </c>
      <c r="C16" s="3">
        <v>156377877</v>
      </c>
    </row>
    <row r="17" spans="2:3" x14ac:dyDescent="0.25">
      <c r="B17" s="22" t="s">
        <v>151</v>
      </c>
      <c r="C17" s="3">
        <v>100246310</v>
      </c>
    </row>
    <row r="18" spans="2:3" x14ac:dyDescent="0.25">
      <c r="B18" s="22" t="s">
        <v>152</v>
      </c>
      <c r="C18" s="3">
        <v>1209014</v>
      </c>
    </row>
    <row r="19" spans="2:3" s="39" customFormat="1" x14ac:dyDescent="0.25">
      <c r="B19" s="35" t="s">
        <v>181</v>
      </c>
      <c r="C19" s="109">
        <f>SUM(C20:C22)</f>
        <v>46246892</v>
      </c>
    </row>
    <row r="20" spans="2:3" x14ac:dyDescent="0.25">
      <c r="B20" s="27" t="s">
        <v>156</v>
      </c>
      <c r="C20" s="3">
        <v>5516680</v>
      </c>
    </row>
    <row r="21" spans="2:3" x14ac:dyDescent="0.25">
      <c r="B21" s="27" t="s">
        <v>158</v>
      </c>
      <c r="C21" s="3">
        <v>38203060</v>
      </c>
    </row>
    <row r="22" spans="2:3" x14ac:dyDescent="0.25">
      <c r="B22" s="27" t="s">
        <v>184</v>
      </c>
      <c r="C22" s="3">
        <v>2527152</v>
      </c>
    </row>
    <row r="23" spans="2:3" ht="15" customHeight="1" x14ac:dyDescent="0.25">
      <c r="B23" s="34" t="s">
        <v>99</v>
      </c>
      <c r="C23" s="109">
        <f t="shared" ref="C23" si="0">+C24+C28+C32+C35+C38</f>
        <v>287611092</v>
      </c>
    </row>
    <row r="24" spans="2:3" x14ac:dyDescent="0.25">
      <c r="B24" s="35" t="s">
        <v>162</v>
      </c>
      <c r="C24" s="110">
        <f>SUM(C25:C27)</f>
        <v>106326686</v>
      </c>
    </row>
    <row r="25" spans="2:3" x14ac:dyDescent="0.25">
      <c r="B25" s="27" t="s">
        <v>159</v>
      </c>
      <c r="C25" s="3">
        <v>12091303</v>
      </c>
    </row>
    <row r="26" spans="2:3" x14ac:dyDescent="0.25">
      <c r="B26" s="27" t="s">
        <v>160</v>
      </c>
      <c r="C26" s="111">
        <v>78454990</v>
      </c>
    </row>
    <row r="27" spans="2:3" x14ac:dyDescent="0.25">
      <c r="B27" s="27" t="s">
        <v>161</v>
      </c>
      <c r="C27" s="111">
        <v>15780393</v>
      </c>
    </row>
    <row r="28" spans="2:3" s="39" customFormat="1" x14ac:dyDescent="0.25">
      <c r="B28" s="35" t="s">
        <v>163</v>
      </c>
      <c r="C28" s="112">
        <f>SUM(C29:C31)</f>
        <v>3492844</v>
      </c>
    </row>
    <row r="29" spans="2:3" x14ac:dyDescent="0.25">
      <c r="B29" s="27" t="s">
        <v>164</v>
      </c>
      <c r="C29" s="111">
        <v>2903374</v>
      </c>
    </row>
    <row r="30" spans="2:3" x14ac:dyDescent="0.25">
      <c r="B30" s="27" t="s">
        <v>185</v>
      </c>
      <c r="C30" s="111">
        <v>585770</v>
      </c>
    </row>
    <row r="31" spans="2:3" x14ac:dyDescent="0.25">
      <c r="B31" s="27" t="s">
        <v>177</v>
      </c>
      <c r="C31" s="111">
        <v>3700</v>
      </c>
    </row>
    <row r="32" spans="2:3" s="39" customFormat="1" ht="17.25" customHeight="1" x14ac:dyDescent="0.25">
      <c r="B32" s="35" t="s">
        <v>187</v>
      </c>
      <c r="C32" s="109">
        <f t="shared" ref="C32" si="1">SUM(C33:C34)</f>
        <v>126884451</v>
      </c>
    </row>
    <row r="33" spans="2:3" s="37" customFormat="1" ht="17.25" customHeight="1" x14ac:dyDescent="0.25">
      <c r="B33" s="27" t="s">
        <v>180</v>
      </c>
      <c r="C33" s="113">
        <v>123442949</v>
      </c>
    </row>
    <row r="34" spans="2:3" s="37" customFormat="1" ht="17.25" customHeight="1" x14ac:dyDescent="0.25">
      <c r="B34" s="27" t="s">
        <v>179</v>
      </c>
      <c r="C34" s="113">
        <v>3441502</v>
      </c>
    </row>
    <row r="35" spans="2:3" s="39" customFormat="1" ht="17.25" customHeight="1" x14ac:dyDescent="0.25">
      <c r="B35" s="35" t="s">
        <v>193</v>
      </c>
      <c r="C35" s="109">
        <f t="shared" ref="C35" si="2">SUM(C36:C37)</f>
        <v>34418233</v>
      </c>
    </row>
    <row r="36" spans="2:3" ht="17.25" customHeight="1" x14ac:dyDescent="0.25">
      <c r="B36" s="27" t="s">
        <v>94</v>
      </c>
      <c r="C36" s="3">
        <v>4796013</v>
      </c>
    </row>
    <row r="37" spans="2:3" ht="17.25" customHeight="1" x14ac:dyDescent="0.25">
      <c r="B37" s="27" t="s">
        <v>95</v>
      </c>
      <c r="C37" s="3">
        <v>29622220</v>
      </c>
    </row>
    <row r="38" spans="2:3" s="39" customFormat="1" ht="17.25" customHeight="1" x14ac:dyDescent="0.25">
      <c r="B38" s="35" t="s">
        <v>171</v>
      </c>
      <c r="C38" s="109">
        <f t="shared" ref="C38" si="3">SUM(C39:C41)</f>
        <v>16488878</v>
      </c>
    </row>
    <row r="39" spans="2:3" ht="17.25" customHeight="1" x14ac:dyDescent="0.25">
      <c r="B39" s="27" t="s">
        <v>172</v>
      </c>
      <c r="C39" s="3">
        <v>8769915</v>
      </c>
    </row>
    <row r="40" spans="2:3" ht="17.25" customHeight="1" x14ac:dyDescent="0.25">
      <c r="B40" s="27" t="s">
        <v>173</v>
      </c>
      <c r="C40" s="3">
        <v>792734</v>
      </c>
    </row>
    <row r="41" spans="2:3" ht="17.25" customHeight="1" x14ac:dyDescent="0.25">
      <c r="B41" s="27" t="s">
        <v>174</v>
      </c>
      <c r="C41" s="3">
        <v>6926229</v>
      </c>
    </row>
    <row r="42" spans="2:3" ht="17.25" customHeight="1" x14ac:dyDescent="0.25">
      <c r="B42" s="6" t="s">
        <v>86</v>
      </c>
      <c r="C42" s="114">
        <f>+C10+C23</f>
        <v>1283928589</v>
      </c>
    </row>
    <row r="43" spans="2:3" x14ac:dyDescent="0.25">
      <c r="B43" s="38" t="s">
        <v>64</v>
      </c>
    </row>
    <row r="44" spans="2:3" ht="48" customHeight="1" x14ac:dyDescent="0.25">
      <c r="B44" s="139" t="s">
        <v>66</v>
      </c>
      <c r="C44" s="139"/>
    </row>
    <row r="45" spans="2:3" x14ac:dyDescent="0.25">
      <c r="B45" s="43" t="s">
        <v>70</v>
      </c>
      <c r="C45" s="51"/>
    </row>
    <row r="46" spans="2:3" x14ac:dyDescent="0.25">
      <c r="B46" s="139" t="s">
        <v>72</v>
      </c>
      <c r="C46" s="139"/>
    </row>
    <row r="47" spans="2:3" x14ac:dyDescent="0.25">
      <c r="B47" s="139" t="s">
        <v>73</v>
      </c>
      <c r="C47" s="139"/>
    </row>
    <row r="48" spans="2:3" x14ac:dyDescent="0.25">
      <c r="B48" s="139" t="s">
        <v>75</v>
      </c>
      <c r="C48" s="139"/>
    </row>
  </sheetData>
  <mergeCells count="10">
    <mergeCell ref="B44:C44"/>
    <mergeCell ref="B46:C46"/>
    <mergeCell ref="B47:C47"/>
    <mergeCell ref="B48:C48"/>
    <mergeCell ref="A2:E2"/>
    <mergeCell ref="A3:E3"/>
    <mergeCell ref="A4:E4"/>
    <mergeCell ref="A5:E5"/>
    <mergeCell ref="A6:E6"/>
    <mergeCell ref="A7:E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election activeCell="G23" sqref="G23"/>
    </sheetView>
  </sheetViews>
  <sheetFormatPr baseColWidth="10" defaultColWidth="10.5703125" defaultRowHeight="15" x14ac:dyDescent="0.25"/>
  <cols>
    <col min="1" max="1" width="19" style="2" customWidth="1"/>
    <col min="2" max="2" width="50.71093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404</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1985</v>
      </c>
    </row>
    <row r="10" spans="1:5" x14ac:dyDescent="0.25">
      <c r="B10" s="11" t="s">
        <v>97</v>
      </c>
      <c r="C10" s="109">
        <f>+C11+C15+C19</f>
        <v>1415179941</v>
      </c>
    </row>
    <row r="11" spans="1:5" x14ac:dyDescent="0.25">
      <c r="B11" s="16" t="s">
        <v>153</v>
      </c>
      <c r="C11" s="110">
        <f>SUM(C12:C14)</f>
        <v>875124827</v>
      </c>
    </row>
    <row r="12" spans="1:5" x14ac:dyDescent="0.25">
      <c r="B12" s="22" t="s">
        <v>147</v>
      </c>
      <c r="C12" s="3">
        <v>609735050</v>
      </c>
    </row>
    <row r="13" spans="1:5" x14ac:dyDescent="0.25">
      <c r="B13" s="22" t="s">
        <v>192</v>
      </c>
      <c r="C13" s="3">
        <v>97420639</v>
      </c>
    </row>
    <row r="14" spans="1:5" x14ac:dyDescent="0.25">
      <c r="B14" s="22" t="s">
        <v>149</v>
      </c>
      <c r="C14" s="3">
        <v>167969138</v>
      </c>
    </row>
    <row r="15" spans="1:5" x14ac:dyDescent="0.25">
      <c r="B15" s="16" t="s">
        <v>186</v>
      </c>
      <c r="C15" s="110">
        <f>SUM(C16:C18)</f>
        <v>486693308</v>
      </c>
    </row>
    <row r="16" spans="1:5" x14ac:dyDescent="0.25">
      <c r="B16" s="22" t="s">
        <v>150</v>
      </c>
      <c r="C16" s="3">
        <v>367144163</v>
      </c>
    </row>
    <row r="17" spans="2:3" x14ac:dyDescent="0.25">
      <c r="B17" s="22" t="s">
        <v>151</v>
      </c>
      <c r="C17" s="3">
        <v>118095930</v>
      </c>
    </row>
    <row r="18" spans="2:3" x14ac:dyDescent="0.25">
      <c r="B18" s="22" t="s">
        <v>152</v>
      </c>
      <c r="C18" s="3">
        <v>1453215</v>
      </c>
    </row>
    <row r="19" spans="2:3" s="39" customFormat="1" x14ac:dyDescent="0.25">
      <c r="B19" s="35" t="s">
        <v>181</v>
      </c>
      <c r="C19" s="109">
        <f>SUM(C20:C22)</f>
        <v>53361806</v>
      </c>
    </row>
    <row r="20" spans="2:3" x14ac:dyDescent="0.25">
      <c r="B20" s="27" t="s">
        <v>156</v>
      </c>
      <c r="C20" s="3">
        <v>1025690</v>
      </c>
    </row>
    <row r="21" spans="2:3" x14ac:dyDescent="0.25">
      <c r="B21" s="27" t="s">
        <v>158</v>
      </c>
      <c r="C21" s="3">
        <v>48221566</v>
      </c>
    </row>
    <row r="22" spans="2:3" x14ac:dyDescent="0.25">
      <c r="B22" s="27" t="s">
        <v>184</v>
      </c>
      <c r="C22" s="3">
        <v>4114550</v>
      </c>
    </row>
    <row r="23" spans="2:3" ht="15" customHeight="1" x14ac:dyDescent="0.25">
      <c r="B23" s="34" t="s">
        <v>99</v>
      </c>
      <c r="C23" s="109">
        <f>+C24+C28+C32+C35+C38</f>
        <v>479077731</v>
      </c>
    </row>
    <row r="24" spans="2:3" x14ac:dyDescent="0.25">
      <c r="B24" s="35" t="s">
        <v>162</v>
      </c>
      <c r="C24" s="110">
        <f>SUM(C25:C27)</f>
        <v>178813300</v>
      </c>
    </row>
    <row r="25" spans="2:3" x14ac:dyDescent="0.25">
      <c r="B25" s="27" t="s">
        <v>159</v>
      </c>
      <c r="C25" s="3">
        <v>20452081</v>
      </c>
    </row>
    <row r="26" spans="2:3" x14ac:dyDescent="0.25">
      <c r="B26" s="27" t="s">
        <v>160</v>
      </c>
      <c r="C26" s="111">
        <v>133607428</v>
      </c>
    </row>
    <row r="27" spans="2:3" x14ac:dyDescent="0.25">
      <c r="B27" s="27" t="s">
        <v>161</v>
      </c>
      <c r="C27" s="111">
        <v>24753791</v>
      </c>
    </row>
    <row r="28" spans="2:3" s="39" customFormat="1" x14ac:dyDescent="0.25">
      <c r="B28" s="35" t="s">
        <v>163</v>
      </c>
      <c r="C28" s="112">
        <f>SUM(C29:C31)</f>
        <v>844651</v>
      </c>
    </row>
    <row r="29" spans="2:3" x14ac:dyDescent="0.25">
      <c r="B29" s="27" t="s">
        <v>164</v>
      </c>
      <c r="C29" s="111">
        <v>793451</v>
      </c>
    </row>
    <row r="30" spans="2:3" x14ac:dyDescent="0.25">
      <c r="B30" s="27" t="s">
        <v>185</v>
      </c>
      <c r="C30" s="111">
        <v>50000</v>
      </c>
    </row>
    <row r="31" spans="2:3" x14ac:dyDescent="0.25">
      <c r="B31" s="27" t="s">
        <v>177</v>
      </c>
      <c r="C31" s="111">
        <v>1200</v>
      </c>
    </row>
    <row r="32" spans="2:3" s="39" customFormat="1" ht="17.25" customHeight="1" x14ac:dyDescent="0.25">
      <c r="B32" s="35" t="s">
        <v>187</v>
      </c>
      <c r="C32" s="109">
        <f>SUM(C33:C34)</f>
        <v>242789309</v>
      </c>
    </row>
    <row r="33" spans="2:3" s="37" customFormat="1" ht="17.25" customHeight="1" x14ac:dyDescent="0.25">
      <c r="B33" s="27" t="s">
        <v>180</v>
      </c>
      <c r="C33" s="113">
        <v>237496959</v>
      </c>
    </row>
    <row r="34" spans="2:3" s="37" customFormat="1" ht="17.25" customHeight="1" x14ac:dyDescent="0.25">
      <c r="B34" s="27" t="s">
        <v>179</v>
      </c>
      <c r="C34" s="113">
        <v>5292350</v>
      </c>
    </row>
    <row r="35" spans="2:3" s="39" customFormat="1" ht="17.25" customHeight="1" x14ac:dyDescent="0.25">
      <c r="B35" s="35" t="s">
        <v>193</v>
      </c>
      <c r="C35" s="109">
        <f t="shared" ref="C35" si="0">SUM(C36:C37)</f>
        <v>38194413</v>
      </c>
    </row>
    <row r="36" spans="2:3" ht="17.25" customHeight="1" x14ac:dyDescent="0.25">
      <c r="B36" s="27" t="s">
        <v>94</v>
      </c>
      <c r="C36" s="3">
        <v>2163010</v>
      </c>
    </row>
    <row r="37" spans="2:3" ht="17.25" customHeight="1" x14ac:dyDescent="0.25">
      <c r="B37" s="27" t="s">
        <v>95</v>
      </c>
      <c r="C37" s="3">
        <v>36031403</v>
      </c>
    </row>
    <row r="38" spans="2:3" s="39" customFormat="1" ht="17.25" customHeight="1" x14ac:dyDescent="0.25">
      <c r="B38" s="35" t="s">
        <v>194</v>
      </c>
      <c r="C38" s="109">
        <f>SUM(C39:C42)</f>
        <v>18436058</v>
      </c>
    </row>
    <row r="39" spans="2:3" ht="17.25" customHeight="1" x14ac:dyDescent="0.25">
      <c r="B39" s="27" t="s">
        <v>172</v>
      </c>
      <c r="C39" s="3">
        <v>179415</v>
      </c>
    </row>
    <row r="40" spans="2:3" ht="17.25" customHeight="1" x14ac:dyDescent="0.25">
      <c r="B40" s="27" t="s">
        <v>173</v>
      </c>
      <c r="C40" s="3">
        <v>1475740</v>
      </c>
    </row>
    <row r="41" spans="2:3" ht="17.25" customHeight="1" x14ac:dyDescent="0.25">
      <c r="B41" s="27" t="s">
        <v>174</v>
      </c>
      <c r="C41" s="3">
        <v>16741413</v>
      </c>
    </row>
    <row r="42" spans="2:3" ht="17.25" customHeight="1" x14ac:dyDescent="0.25">
      <c r="B42" s="27" t="s">
        <v>195</v>
      </c>
      <c r="C42" s="3">
        <v>39490</v>
      </c>
    </row>
    <row r="43" spans="2:3" ht="17.25" customHeight="1" x14ac:dyDescent="0.25">
      <c r="B43" s="6" t="s">
        <v>86</v>
      </c>
      <c r="C43" s="114">
        <f>+C10+C23</f>
        <v>1894257672</v>
      </c>
    </row>
    <row r="44" spans="2:3" x14ac:dyDescent="0.25">
      <c r="B44" s="38" t="s">
        <v>64</v>
      </c>
    </row>
    <row r="45" spans="2:3" ht="48" customHeight="1" x14ac:dyDescent="0.25">
      <c r="B45" s="139" t="s">
        <v>66</v>
      </c>
      <c r="C45" s="139"/>
    </row>
    <row r="46" spans="2:3" x14ac:dyDescent="0.25">
      <c r="B46" s="43" t="s">
        <v>70</v>
      </c>
      <c r="C46" s="51"/>
    </row>
    <row r="47" spans="2:3" x14ac:dyDescent="0.25">
      <c r="B47" s="139" t="s">
        <v>72</v>
      </c>
      <c r="C47" s="139"/>
    </row>
    <row r="48" spans="2:3" x14ac:dyDescent="0.25">
      <c r="B48" s="139" t="s">
        <v>73</v>
      </c>
      <c r="C48" s="139"/>
    </row>
    <row r="49" spans="2:3" x14ac:dyDescent="0.25">
      <c r="B49" s="139" t="s">
        <v>75</v>
      </c>
      <c r="C49" s="139"/>
    </row>
  </sheetData>
  <mergeCells count="10">
    <mergeCell ref="B45:C45"/>
    <mergeCell ref="B47:C47"/>
    <mergeCell ref="B48:C48"/>
    <mergeCell ref="B49:C49"/>
    <mergeCell ref="A2:E2"/>
    <mergeCell ref="A3:E3"/>
    <mergeCell ref="A4:E4"/>
    <mergeCell ref="A5:E5"/>
    <mergeCell ref="A6:E6"/>
    <mergeCell ref="A7:E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election activeCell="G19" sqref="G19"/>
    </sheetView>
  </sheetViews>
  <sheetFormatPr baseColWidth="10" defaultColWidth="10.5703125" defaultRowHeight="15" x14ac:dyDescent="0.25"/>
  <cols>
    <col min="1" max="1" width="17.140625" style="2" customWidth="1"/>
    <col min="2" max="2" width="51.140625" style="2" customWidth="1"/>
    <col min="3" max="3" width="15.7109375" style="2" bestFit="1" customWidth="1"/>
    <col min="4" max="16384" width="10.5703125" style="2"/>
  </cols>
  <sheetData>
    <row r="1" spans="1:5" x14ac:dyDescent="0.25">
      <c r="A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405</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1986</v>
      </c>
    </row>
    <row r="10" spans="1:5" x14ac:dyDescent="0.25">
      <c r="B10" s="11" t="s">
        <v>97</v>
      </c>
      <c r="C10" s="109">
        <f>+C11+C15+C19</f>
        <v>1624185910</v>
      </c>
    </row>
    <row r="11" spans="1:5" x14ac:dyDescent="0.25">
      <c r="B11" s="16" t="s">
        <v>153</v>
      </c>
      <c r="C11" s="110">
        <f>SUM(C12:C14)</f>
        <v>991258243</v>
      </c>
    </row>
    <row r="12" spans="1:5" x14ac:dyDescent="0.25">
      <c r="B12" s="22" t="s">
        <v>147</v>
      </c>
      <c r="C12" s="3">
        <v>710092142</v>
      </c>
    </row>
    <row r="13" spans="1:5" x14ac:dyDescent="0.25">
      <c r="B13" s="22" t="s">
        <v>192</v>
      </c>
      <c r="C13" s="3">
        <v>99680548</v>
      </c>
    </row>
    <row r="14" spans="1:5" x14ac:dyDescent="0.25">
      <c r="B14" s="22" t="s">
        <v>149</v>
      </c>
      <c r="C14" s="3">
        <v>181485553</v>
      </c>
    </row>
    <row r="15" spans="1:5" x14ac:dyDescent="0.25">
      <c r="B15" s="16" t="s">
        <v>186</v>
      </c>
      <c r="C15" s="110">
        <f>SUM(C16:C18)</f>
        <v>613255796</v>
      </c>
    </row>
    <row r="16" spans="1:5" x14ac:dyDescent="0.25">
      <c r="B16" s="22" t="s">
        <v>150</v>
      </c>
      <c r="C16" s="3">
        <v>448599510</v>
      </c>
    </row>
    <row r="17" spans="2:3" x14ac:dyDescent="0.25">
      <c r="B17" s="22" t="s">
        <v>151</v>
      </c>
      <c r="C17" s="3">
        <v>164062752</v>
      </c>
    </row>
    <row r="18" spans="2:3" x14ac:dyDescent="0.25">
      <c r="B18" s="22" t="s">
        <v>152</v>
      </c>
      <c r="C18" s="3">
        <v>593534</v>
      </c>
    </row>
    <row r="19" spans="2:3" s="39" customFormat="1" x14ac:dyDescent="0.25">
      <c r="B19" s="35" t="s">
        <v>181</v>
      </c>
      <c r="C19" s="109">
        <f>SUM(C20:C22)</f>
        <v>19671871</v>
      </c>
    </row>
    <row r="20" spans="2:3" x14ac:dyDescent="0.25">
      <c r="B20" s="27" t="s">
        <v>156</v>
      </c>
      <c r="C20" s="3">
        <v>20804</v>
      </c>
    </row>
    <row r="21" spans="2:3" x14ac:dyDescent="0.25">
      <c r="B21" s="27" t="s">
        <v>158</v>
      </c>
      <c r="C21" s="3">
        <v>17524529</v>
      </c>
    </row>
    <row r="22" spans="2:3" x14ac:dyDescent="0.25">
      <c r="B22" s="27" t="s">
        <v>184</v>
      </c>
      <c r="C22" s="3">
        <v>2126538</v>
      </c>
    </row>
    <row r="23" spans="2:3" ht="15" customHeight="1" x14ac:dyDescent="0.25">
      <c r="B23" s="34" t="s">
        <v>99</v>
      </c>
      <c r="C23" s="109">
        <f t="shared" ref="C23" si="0">+C24+C28+C32+C35+C37</f>
        <v>646338195</v>
      </c>
    </row>
    <row r="24" spans="2:3" x14ac:dyDescent="0.25">
      <c r="B24" s="35" t="s">
        <v>162</v>
      </c>
      <c r="C24" s="110">
        <f>SUM(C25:C27)</f>
        <v>234161750</v>
      </c>
    </row>
    <row r="25" spans="2:3" x14ac:dyDescent="0.25">
      <c r="B25" s="27" t="s">
        <v>159</v>
      </c>
      <c r="C25" s="3">
        <v>38145526</v>
      </c>
    </row>
    <row r="26" spans="2:3" x14ac:dyDescent="0.25">
      <c r="B26" s="27" t="s">
        <v>160</v>
      </c>
      <c r="C26" s="111">
        <v>180091385</v>
      </c>
    </row>
    <row r="27" spans="2:3" x14ac:dyDescent="0.25">
      <c r="B27" s="27" t="s">
        <v>161</v>
      </c>
      <c r="C27" s="111">
        <v>15924839</v>
      </c>
    </row>
    <row r="28" spans="2:3" s="39" customFormat="1" x14ac:dyDescent="0.25">
      <c r="B28" s="35" t="s">
        <v>163</v>
      </c>
      <c r="C28" s="112">
        <f>SUM(C29:C31)</f>
        <v>10352095</v>
      </c>
    </row>
    <row r="29" spans="2:3" x14ac:dyDescent="0.25">
      <c r="B29" s="27" t="s">
        <v>164</v>
      </c>
      <c r="C29" s="111">
        <v>3897788</v>
      </c>
    </row>
    <row r="30" spans="2:3" x14ac:dyDescent="0.25">
      <c r="B30" s="27" t="s">
        <v>185</v>
      </c>
      <c r="C30" s="111">
        <v>6427907</v>
      </c>
    </row>
    <row r="31" spans="2:3" x14ac:dyDescent="0.25">
      <c r="B31" s="27" t="s">
        <v>177</v>
      </c>
      <c r="C31" s="111">
        <v>26400</v>
      </c>
    </row>
    <row r="32" spans="2:3" s="39" customFormat="1" ht="17.25" customHeight="1" x14ac:dyDescent="0.25">
      <c r="B32" s="35" t="s">
        <v>187</v>
      </c>
      <c r="C32" s="109">
        <f>SUM(C33:C34)</f>
        <v>356576705</v>
      </c>
    </row>
    <row r="33" spans="2:3" s="37" customFormat="1" ht="17.25" customHeight="1" x14ac:dyDescent="0.25">
      <c r="B33" s="27" t="s">
        <v>180</v>
      </c>
      <c r="C33" s="113">
        <v>329165528</v>
      </c>
    </row>
    <row r="34" spans="2:3" s="37" customFormat="1" ht="17.25" customHeight="1" x14ac:dyDescent="0.25">
      <c r="B34" s="27" t="s">
        <v>179</v>
      </c>
      <c r="C34" s="113">
        <v>27411177</v>
      </c>
    </row>
    <row r="35" spans="2:3" s="39" customFormat="1" ht="17.25" customHeight="1" x14ac:dyDescent="0.25">
      <c r="B35" s="35" t="s">
        <v>193</v>
      </c>
      <c r="C35" s="109">
        <f t="shared" ref="C35" si="1">SUM(C36:C36)</f>
        <v>19506215</v>
      </c>
    </row>
    <row r="36" spans="2:3" ht="17.25" customHeight="1" x14ac:dyDescent="0.25">
      <c r="B36" s="27" t="s">
        <v>196</v>
      </c>
      <c r="C36" s="3">
        <v>19506215</v>
      </c>
    </row>
    <row r="37" spans="2:3" s="39" customFormat="1" ht="17.25" customHeight="1" x14ac:dyDescent="0.25">
      <c r="B37" s="35" t="s">
        <v>194</v>
      </c>
      <c r="C37" s="109">
        <f>SUM(C38:C40)</f>
        <v>25741430</v>
      </c>
    </row>
    <row r="38" spans="2:3" ht="17.25" customHeight="1" x14ac:dyDescent="0.25">
      <c r="B38" s="27" t="s">
        <v>172</v>
      </c>
      <c r="C38" s="3">
        <v>645308</v>
      </c>
    </row>
    <row r="39" spans="2:3" ht="17.25" customHeight="1" x14ac:dyDescent="0.25">
      <c r="B39" s="27" t="s">
        <v>173</v>
      </c>
      <c r="C39" s="3">
        <v>1617973</v>
      </c>
    </row>
    <row r="40" spans="2:3" ht="17.25" customHeight="1" x14ac:dyDescent="0.25">
      <c r="B40" s="27" t="s">
        <v>174</v>
      </c>
      <c r="C40" s="3">
        <v>23478149</v>
      </c>
    </row>
    <row r="41" spans="2:3" ht="17.25" customHeight="1" x14ac:dyDescent="0.25">
      <c r="B41" s="6" t="s">
        <v>86</v>
      </c>
      <c r="C41" s="114">
        <f>+C10+C23</f>
        <v>2270524105</v>
      </c>
    </row>
    <row r="42" spans="2:3" x14ac:dyDescent="0.25">
      <c r="B42" s="38" t="s">
        <v>64</v>
      </c>
    </row>
    <row r="43" spans="2:3" ht="36" customHeight="1" x14ac:dyDescent="0.25">
      <c r="B43" s="139" t="s">
        <v>66</v>
      </c>
      <c r="C43" s="139"/>
    </row>
    <row r="44" spans="2:3" x14ac:dyDescent="0.25">
      <c r="B44" s="43" t="s">
        <v>70</v>
      </c>
      <c r="C44" s="51"/>
    </row>
    <row r="45" spans="2:3" x14ac:dyDescent="0.25">
      <c r="B45" s="139" t="s">
        <v>72</v>
      </c>
      <c r="C45" s="139"/>
    </row>
    <row r="46" spans="2:3" x14ac:dyDescent="0.25">
      <c r="B46" s="139" t="s">
        <v>73</v>
      </c>
      <c r="C46" s="139"/>
    </row>
    <row r="47" spans="2:3" x14ac:dyDescent="0.25">
      <c r="B47" s="139" t="s">
        <v>75</v>
      </c>
      <c r="C47" s="139"/>
    </row>
  </sheetData>
  <mergeCells count="10">
    <mergeCell ref="B43:C43"/>
    <mergeCell ref="B45:C45"/>
    <mergeCell ref="B46:C46"/>
    <mergeCell ref="B47:C47"/>
    <mergeCell ref="A2:E2"/>
    <mergeCell ref="A3:E3"/>
    <mergeCell ref="A4:E4"/>
    <mergeCell ref="A5:E5"/>
    <mergeCell ref="A6:E6"/>
    <mergeCell ref="A7:E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election activeCell="H24" sqref="H24"/>
    </sheetView>
  </sheetViews>
  <sheetFormatPr baseColWidth="10" defaultColWidth="10.5703125" defaultRowHeight="15" x14ac:dyDescent="0.25"/>
  <cols>
    <col min="1" max="1" width="14.85546875" style="2" customWidth="1"/>
    <col min="2" max="2" width="48.7109375" style="2" customWidth="1"/>
    <col min="3" max="3" width="15.7109375" style="2" bestFit="1"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406</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1987</v>
      </c>
    </row>
    <row r="10" spans="1:5" x14ac:dyDescent="0.25">
      <c r="B10" s="11" t="s">
        <v>97</v>
      </c>
      <c r="C10" s="109">
        <f>+C11+C15+C19</f>
        <v>1462555201</v>
      </c>
    </row>
    <row r="11" spans="1:5" x14ac:dyDescent="0.25">
      <c r="B11" s="16" t="s">
        <v>153</v>
      </c>
      <c r="C11" s="110">
        <f>SUM(C12:C14)</f>
        <v>955964663</v>
      </c>
    </row>
    <row r="12" spans="1:5" x14ac:dyDescent="0.25">
      <c r="B12" s="22" t="s">
        <v>147</v>
      </c>
      <c r="C12" s="3">
        <v>678340138</v>
      </c>
    </row>
    <row r="13" spans="1:5" x14ac:dyDescent="0.25">
      <c r="B13" s="22" t="s">
        <v>192</v>
      </c>
      <c r="C13" s="3">
        <v>79932366</v>
      </c>
    </row>
    <row r="14" spans="1:5" x14ac:dyDescent="0.25">
      <c r="B14" s="22" t="s">
        <v>149</v>
      </c>
      <c r="C14" s="3">
        <v>197692159</v>
      </c>
    </row>
    <row r="15" spans="1:5" x14ac:dyDescent="0.25">
      <c r="B15" s="16" t="s">
        <v>186</v>
      </c>
      <c r="C15" s="110">
        <f>SUM(C16:C18)</f>
        <v>492879523</v>
      </c>
    </row>
    <row r="16" spans="1:5" x14ac:dyDescent="0.25">
      <c r="B16" s="22" t="s">
        <v>150</v>
      </c>
      <c r="C16" s="3">
        <v>354677794</v>
      </c>
    </row>
    <row r="17" spans="2:3" x14ac:dyDescent="0.25">
      <c r="B17" s="22" t="s">
        <v>151</v>
      </c>
      <c r="C17" s="3">
        <v>135913041</v>
      </c>
    </row>
    <row r="18" spans="2:3" x14ac:dyDescent="0.25">
      <c r="B18" s="22" t="s">
        <v>152</v>
      </c>
      <c r="C18" s="3">
        <v>2288688</v>
      </c>
    </row>
    <row r="19" spans="2:3" s="39" customFormat="1" x14ac:dyDescent="0.25">
      <c r="B19" s="35" t="s">
        <v>181</v>
      </c>
      <c r="C19" s="109">
        <f>SUM(C20:C22)</f>
        <v>13711015</v>
      </c>
    </row>
    <row r="20" spans="2:3" x14ac:dyDescent="0.25">
      <c r="B20" s="27" t="s">
        <v>156</v>
      </c>
      <c r="C20" s="3">
        <v>469145</v>
      </c>
    </row>
    <row r="21" spans="2:3" x14ac:dyDescent="0.25">
      <c r="B21" s="27" t="s">
        <v>158</v>
      </c>
      <c r="C21" s="3">
        <v>12604985</v>
      </c>
    </row>
    <row r="22" spans="2:3" x14ac:dyDescent="0.25">
      <c r="B22" s="27" t="s">
        <v>184</v>
      </c>
      <c r="C22" s="3">
        <v>636885</v>
      </c>
    </row>
    <row r="23" spans="2:3" ht="15" customHeight="1" x14ac:dyDescent="0.25">
      <c r="B23" s="34" t="s">
        <v>99</v>
      </c>
      <c r="C23" s="109">
        <f t="shared" ref="C23" si="0">+C24+C28+C31+C34+C36</f>
        <v>1830623512</v>
      </c>
    </row>
    <row r="24" spans="2:3" x14ac:dyDescent="0.25">
      <c r="B24" s="35" t="s">
        <v>162</v>
      </c>
      <c r="C24" s="110">
        <f>SUM(C25:C27)</f>
        <v>891629594</v>
      </c>
    </row>
    <row r="25" spans="2:3" x14ac:dyDescent="0.25">
      <c r="B25" s="27" t="s">
        <v>159</v>
      </c>
      <c r="C25" s="3">
        <v>53991727</v>
      </c>
    </row>
    <row r="26" spans="2:3" x14ac:dyDescent="0.25">
      <c r="B26" s="27" t="s">
        <v>160</v>
      </c>
      <c r="C26" s="111">
        <v>785052326</v>
      </c>
    </row>
    <row r="27" spans="2:3" x14ac:dyDescent="0.25">
      <c r="B27" s="27" t="s">
        <v>161</v>
      </c>
      <c r="C27" s="111">
        <v>52585541</v>
      </c>
    </row>
    <row r="28" spans="2:3" s="39" customFormat="1" x14ac:dyDescent="0.25">
      <c r="B28" s="35" t="s">
        <v>163</v>
      </c>
      <c r="C28" s="112">
        <f>SUM(C29:C30)</f>
        <v>88354422</v>
      </c>
    </row>
    <row r="29" spans="2:3" x14ac:dyDescent="0.25">
      <c r="B29" s="27" t="s">
        <v>164</v>
      </c>
      <c r="C29" s="111">
        <v>11139693</v>
      </c>
    </row>
    <row r="30" spans="2:3" x14ac:dyDescent="0.25">
      <c r="B30" s="27" t="s">
        <v>185</v>
      </c>
      <c r="C30" s="111">
        <v>77214729</v>
      </c>
    </row>
    <row r="31" spans="2:3" s="39" customFormat="1" ht="17.25" customHeight="1" x14ac:dyDescent="0.25">
      <c r="B31" s="35" t="s">
        <v>187</v>
      </c>
      <c r="C31" s="109">
        <f>SUM(C32:C33)</f>
        <v>563850581</v>
      </c>
    </row>
    <row r="32" spans="2:3" s="37" customFormat="1" ht="17.25" customHeight="1" x14ac:dyDescent="0.25">
      <c r="B32" s="27" t="s">
        <v>180</v>
      </c>
      <c r="C32" s="113">
        <v>551895106</v>
      </c>
    </row>
    <row r="33" spans="2:3" s="37" customFormat="1" ht="17.25" customHeight="1" x14ac:dyDescent="0.25">
      <c r="B33" s="27" t="s">
        <v>179</v>
      </c>
      <c r="C33" s="113">
        <v>11955475</v>
      </c>
    </row>
    <row r="34" spans="2:3" s="39" customFormat="1" ht="17.25" customHeight="1" x14ac:dyDescent="0.25">
      <c r="B34" s="35" t="s">
        <v>193</v>
      </c>
      <c r="C34" s="109">
        <f t="shared" ref="C34" si="1">SUM(C35:C35)</f>
        <v>11243083</v>
      </c>
    </row>
    <row r="35" spans="2:3" ht="17.25" customHeight="1" x14ac:dyDescent="0.25">
      <c r="B35" s="27" t="s">
        <v>196</v>
      </c>
      <c r="C35" s="3">
        <v>11243083</v>
      </c>
    </row>
    <row r="36" spans="2:3" s="39" customFormat="1" ht="17.25" customHeight="1" x14ac:dyDescent="0.25">
      <c r="B36" s="35" t="s">
        <v>194</v>
      </c>
      <c r="C36" s="109">
        <f>SUM(C37:C40)</f>
        <v>275545832</v>
      </c>
    </row>
    <row r="37" spans="2:3" ht="17.25" customHeight="1" x14ac:dyDescent="0.25">
      <c r="B37" s="27" t="s">
        <v>172</v>
      </c>
      <c r="C37" s="3">
        <v>2633068</v>
      </c>
    </row>
    <row r="38" spans="2:3" ht="17.25" customHeight="1" x14ac:dyDescent="0.25">
      <c r="B38" s="27" t="s">
        <v>173</v>
      </c>
      <c r="C38" s="3">
        <v>1249300</v>
      </c>
    </row>
    <row r="39" spans="2:3" ht="17.25" customHeight="1" x14ac:dyDescent="0.25">
      <c r="B39" s="27" t="s">
        <v>174</v>
      </c>
      <c r="C39" s="3">
        <v>5071325</v>
      </c>
    </row>
    <row r="40" spans="2:3" ht="17.25" customHeight="1" x14ac:dyDescent="0.25">
      <c r="B40" s="27" t="s">
        <v>195</v>
      </c>
      <c r="C40" s="3">
        <v>266592139</v>
      </c>
    </row>
    <row r="41" spans="2:3" ht="17.25" customHeight="1" x14ac:dyDescent="0.25">
      <c r="B41" s="6" t="s">
        <v>86</v>
      </c>
      <c r="C41" s="114">
        <f>+C10+C23</f>
        <v>3293178713</v>
      </c>
    </row>
    <row r="42" spans="2:3" x14ac:dyDescent="0.25">
      <c r="B42" s="38" t="s">
        <v>64</v>
      </c>
    </row>
    <row r="43" spans="2:3" ht="48" customHeight="1" x14ac:dyDescent="0.25">
      <c r="B43" s="139" t="s">
        <v>66</v>
      </c>
      <c r="C43" s="139"/>
    </row>
    <row r="44" spans="2:3" x14ac:dyDescent="0.25">
      <c r="B44" s="43" t="s">
        <v>70</v>
      </c>
      <c r="C44" s="51"/>
    </row>
    <row r="45" spans="2:3" x14ac:dyDescent="0.25">
      <c r="B45" s="139" t="s">
        <v>72</v>
      </c>
      <c r="C45" s="139"/>
    </row>
    <row r="46" spans="2:3" x14ac:dyDescent="0.25">
      <c r="B46" s="139" t="s">
        <v>73</v>
      </c>
      <c r="C46" s="139"/>
    </row>
    <row r="47" spans="2:3" x14ac:dyDescent="0.25">
      <c r="B47" s="139" t="s">
        <v>75</v>
      </c>
      <c r="C47" s="139"/>
    </row>
  </sheetData>
  <mergeCells count="10">
    <mergeCell ref="B43:C43"/>
    <mergeCell ref="B45:C45"/>
    <mergeCell ref="B46:C46"/>
    <mergeCell ref="B47:C47"/>
    <mergeCell ref="A2:E2"/>
    <mergeCell ref="A3:E3"/>
    <mergeCell ref="A4:E4"/>
    <mergeCell ref="A5:E5"/>
    <mergeCell ref="A6:E6"/>
    <mergeCell ref="A7:E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election activeCell="G18" sqref="G18"/>
    </sheetView>
  </sheetViews>
  <sheetFormatPr baseColWidth="10" defaultColWidth="10.5703125" defaultRowHeight="15" x14ac:dyDescent="0.25"/>
  <cols>
    <col min="1" max="1" width="9.85546875" style="2" customWidth="1"/>
    <col min="2" max="2" width="49.7109375" style="2" customWidth="1"/>
    <col min="3" max="3" width="15.7109375" style="2" bestFit="1" customWidth="1"/>
    <col min="4" max="4" width="15.7109375" style="3" bestFit="1" customWidth="1"/>
    <col min="5" max="16384" width="10.5703125" style="2"/>
  </cols>
  <sheetData>
    <row r="1" spans="1:6" x14ac:dyDescent="0.25">
      <c r="A1" s="1"/>
      <c r="B1" s="1"/>
    </row>
    <row r="2" spans="1:6" ht="26.25" customHeight="1" x14ac:dyDescent="0.25">
      <c r="A2" s="147" t="s">
        <v>0</v>
      </c>
      <c r="B2" s="147"/>
      <c r="C2" s="147"/>
      <c r="D2" s="147"/>
      <c r="E2" s="147"/>
      <c r="F2" s="147"/>
    </row>
    <row r="3" spans="1:6" ht="21" customHeight="1" x14ac:dyDescent="0.25">
      <c r="A3" s="146" t="s">
        <v>1</v>
      </c>
      <c r="B3" s="146"/>
      <c r="C3" s="146"/>
      <c r="D3" s="146"/>
      <c r="E3" s="146"/>
      <c r="F3" s="146"/>
    </row>
    <row r="4" spans="1:6" ht="15.75" customHeight="1" x14ac:dyDescent="0.25">
      <c r="A4" s="145" t="s">
        <v>2</v>
      </c>
      <c r="B4" s="145"/>
      <c r="C4" s="145"/>
      <c r="D4" s="145"/>
      <c r="E4" s="145"/>
      <c r="F4" s="145"/>
    </row>
    <row r="5" spans="1:6" ht="15.75" customHeight="1" x14ac:dyDescent="0.25">
      <c r="A5" s="145" t="s">
        <v>3</v>
      </c>
      <c r="B5" s="145"/>
      <c r="C5" s="145"/>
      <c r="D5" s="145"/>
      <c r="E5" s="145"/>
      <c r="F5" s="145"/>
    </row>
    <row r="6" spans="1:6" ht="15.75" customHeight="1" x14ac:dyDescent="0.25">
      <c r="A6" s="145" t="s">
        <v>407</v>
      </c>
      <c r="B6" s="145"/>
      <c r="C6" s="145"/>
      <c r="D6" s="145"/>
      <c r="E6" s="145"/>
      <c r="F6" s="145"/>
    </row>
    <row r="7" spans="1:6" x14ac:dyDescent="0.25">
      <c r="A7" s="144"/>
      <c r="B7" s="144"/>
      <c r="C7" s="144"/>
      <c r="D7" s="144"/>
      <c r="E7" s="144"/>
      <c r="F7" s="144"/>
    </row>
    <row r="8" spans="1:6" x14ac:dyDescent="0.25">
      <c r="B8" s="5"/>
      <c r="C8"/>
      <c r="D8"/>
    </row>
    <row r="9" spans="1:6" ht="26.25" customHeight="1" x14ac:dyDescent="0.25">
      <c r="B9" s="6" t="s">
        <v>4</v>
      </c>
      <c r="C9" s="7">
        <v>1988</v>
      </c>
      <c r="D9" s="7">
        <v>1989</v>
      </c>
    </row>
    <row r="10" spans="1:6" x14ac:dyDescent="0.25">
      <c r="B10" s="11" t="s">
        <v>97</v>
      </c>
      <c r="C10" s="109">
        <f>+C11+C15+C19</f>
        <v>2311368309</v>
      </c>
      <c r="D10" s="109">
        <f>+D11+D15+D19</f>
        <v>2811507239</v>
      </c>
    </row>
    <row r="11" spans="1:6" x14ac:dyDescent="0.25">
      <c r="B11" s="16" t="s">
        <v>153</v>
      </c>
      <c r="C11" s="110">
        <f>SUM(C12:C14)</f>
        <v>1361700109</v>
      </c>
      <c r="D11" s="110">
        <f>SUM(D12:D14)</f>
        <v>1731916744</v>
      </c>
    </row>
    <row r="12" spans="1:6" x14ac:dyDescent="0.25">
      <c r="B12" s="22" t="s">
        <v>147</v>
      </c>
      <c r="C12" s="3">
        <v>990019426</v>
      </c>
      <c r="D12" s="3">
        <v>1212857737</v>
      </c>
    </row>
    <row r="13" spans="1:6" x14ac:dyDescent="0.25">
      <c r="B13" s="22" t="s">
        <v>192</v>
      </c>
      <c r="C13" s="3">
        <v>98498530</v>
      </c>
      <c r="D13" s="3">
        <v>126825080</v>
      </c>
    </row>
    <row r="14" spans="1:6" x14ac:dyDescent="0.25">
      <c r="B14" s="22" t="s">
        <v>149</v>
      </c>
      <c r="C14" s="3">
        <v>273182153</v>
      </c>
      <c r="D14" s="3">
        <v>392233927</v>
      </c>
    </row>
    <row r="15" spans="1:6" x14ac:dyDescent="0.25">
      <c r="B15" s="16" t="s">
        <v>186</v>
      </c>
      <c r="C15" s="110">
        <f>SUM(C16:C18)</f>
        <v>761786181</v>
      </c>
      <c r="D15" s="110">
        <f>SUM(D16:D18)</f>
        <v>787888979</v>
      </c>
    </row>
    <row r="16" spans="1:6" x14ac:dyDescent="0.25">
      <c r="B16" s="22" t="s">
        <v>150</v>
      </c>
      <c r="C16" s="3">
        <v>598034695</v>
      </c>
      <c r="D16" s="3">
        <v>588132284</v>
      </c>
    </row>
    <row r="17" spans="2:4" x14ac:dyDescent="0.25">
      <c r="B17" s="22" t="s">
        <v>151</v>
      </c>
      <c r="C17" s="3">
        <v>162054425</v>
      </c>
      <c r="D17" s="3">
        <v>197962704</v>
      </c>
    </row>
    <row r="18" spans="2:4" x14ac:dyDescent="0.25">
      <c r="B18" s="22" t="s">
        <v>152</v>
      </c>
      <c r="C18" s="3">
        <v>1697061</v>
      </c>
      <c r="D18" s="3">
        <v>1793991</v>
      </c>
    </row>
    <row r="19" spans="2:4" s="39" customFormat="1" x14ac:dyDescent="0.25">
      <c r="B19" s="35" t="s">
        <v>181</v>
      </c>
      <c r="C19" s="109">
        <f>SUM(C20:C23)</f>
        <v>187882019</v>
      </c>
      <c r="D19" s="109">
        <f>SUM(D20:D23)</f>
        <v>291701516</v>
      </c>
    </row>
    <row r="20" spans="2:4" x14ac:dyDescent="0.25">
      <c r="B20" s="27" t="s">
        <v>156</v>
      </c>
      <c r="C20" s="3">
        <v>2850711</v>
      </c>
      <c r="D20" s="3">
        <v>0</v>
      </c>
    </row>
    <row r="21" spans="2:4" x14ac:dyDescent="0.25">
      <c r="B21" s="27" t="s">
        <v>158</v>
      </c>
      <c r="C21" s="3">
        <v>180367924</v>
      </c>
      <c r="D21" s="3">
        <v>286299636</v>
      </c>
    </row>
    <row r="22" spans="2:4" x14ac:dyDescent="0.25">
      <c r="B22" s="27" t="s">
        <v>197</v>
      </c>
      <c r="C22" s="3">
        <v>0</v>
      </c>
      <c r="D22" s="3">
        <v>0</v>
      </c>
    </row>
    <row r="23" spans="2:4" x14ac:dyDescent="0.25">
      <c r="B23" s="27" t="s">
        <v>176</v>
      </c>
      <c r="C23" s="3">
        <v>4663384</v>
      </c>
      <c r="D23" s="3">
        <v>5401880</v>
      </c>
    </row>
    <row r="24" spans="2:4" ht="15" customHeight="1" x14ac:dyDescent="0.25">
      <c r="B24" s="34" t="s">
        <v>99</v>
      </c>
      <c r="C24" s="109">
        <f>+C25+C29+C32+C36+C40</f>
        <v>2566029990</v>
      </c>
      <c r="D24" s="109">
        <f t="shared" ref="D24" si="0">+D25+D29+D32+D36+D40</f>
        <v>3248678175</v>
      </c>
    </row>
    <row r="25" spans="2:4" x14ac:dyDescent="0.25">
      <c r="B25" s="35" t="s">
        <v>162</v>
      </c>
      <c r="C25" s="110">
        <f>SUM(C26:C28)</f>
        <v>1512984466</v>
      </c>
      <c r="D25" s="110">
        <f>SUM(D26:D28)</f>
        <v>2146077050</v>
      </c>
    </row>
    <row r="26" spans="2:4" x14ac:dyDescent="0.25">
      <c r="B26" s="27" t="s">
        <v>159</v>
      </c>
      <c r="C26" s="3">
        <v>88628512</v>
      </c>
      <c r="D26" s="3">
        <v>80659110</v>
      </c>
    </row>
    <row r="27" spans="2:4" x14ac:dyDescent="0.25">
      <c r="B27" s="27" t="s">
        <v>160</v>
      </c>
      <c r="C27" s="111">
        <v>1300369906</v>
      </c>
      <c r="D27" s="111">
        <v>1980368051</v>
      </c>
    </row>
    <row r="28" spans="2:4" x14ac:dyDescent="0.25">
      <c r="B28" s="27" t="s">
        <v>161</v>
      </c>
      <c r="C28" s="111">
        <v>123986048</v>
      </c>
      <c r="D28" s="111">
        <v>85049889</v>
      </c>
    </row>
    <row r="29" spans="2:4" s="39" customFormat="1" x14ac:dyDescent="0.25">
      <c r="B29" s="35" t="s">
        <v>163</v>
      </c>
      <c r="C29" s="112">
        <f>SUM(C30:C31)</f>
        <v>81233306</v>
      </c>
      <c r="D29" s="112">
        <f>SUM(D30:D31)</f>
        <v>61292908</v>
      </c>
    </row>
    <row r="30" spans="2:4" x14ac:dyDescent="0.25">
      <c r="B30" s="27" t="s">
        <v>164</v>
      </c>
      <c r="C30" s="111">
        <v>7147129</v>
      </c>
      <c r="D30" s="111">
        <v>7511263</v>
      </c>
    </row>
    <row r="31" spans="2:4" x14ac:dyDescent="0.25">
      <c r="B31" s="27" t="s">
        <v>185</v>
      </c>
      <c r="C31" s="111">
        <v>74086177</v>
      </c>
      <c r="D31" s="111">
        <v>53781645</v>
      </c>
    </row>
    <row r="32" spans="2:4" s="39" customFormat="1" ht="17.25" customHeight="1" x14ac:dyDescent="0.25">
      <c r="B32" s="35" t="s">
        <v>187</v>
      </c>
      <c r="C32" s="109">
        <f>SUM(C33:C35)</f>
        <v>559898459</v>
      </c>
      <c r="D32" s="109">
        <f>SUM(D33:D34)</f>
        <v>665387348</v>
      </c>
    </row>
    <row r="33" spans="2:4" s="37" customFormat="1" ht="17.25" customHeight="1" x14ac:dyDescent="0.25">
      <c r="B33" s="27" t="s">
        <v>180</v>
      </c>
      <c r="C33" s="113">
        <v>528508926</v>
      </c>
      <c r="D33" s="113">
        <v>641291735</v>
      </c>
    </row>
    <row r="34" spans="2:4" s="37" customFormat="1" ht="17.25" customHeight="1" x14ac:dyDescent="0.25">
      <c r="B34" s="27" t="s">
        <v>179</v>
      </c>
      <c r="C34" s="113">
        <v>31389533</v>
      </c>
      <c r="D34" s="113">
        <v>24095613</v>
      </c>
    </row>
    <row r="35" spans="2:4" s="37" customFormat="1" ht="17.25" customHeight="1" x14ac:dyDescent="0.25">
      <c r="B35" s="27" t="s">
        <v>198</v>
      </c>
      <c r="C35" s="113">
        <v>0</v>
      </c>
      <c r="D35" s="113">
        <v>0</v>
      </c>
    </row>
    <row r="36" spans="2:4" s="39" customFormat="1" ht="17.25" customHeight="1" x14ac:dyDescent="0.25">
      <c r="B36" s="35" t="s">
        <v>193</v>
      </c>
      <c r="C36" s="109">
        <f>SUM(C37:C39)</f>
        <v>125778022</v>
      </c>
      <c r="D36" s="109">
        <f>SUM(D37:D39)</f>
        <v>248486476</v>
      </c>
    </row>
    <row r="37" spans="2:4" ht="17.25" customHeight="1" x14ac:dyDescent="0.25">
      <c r="B37" s="27" t="s">
        <v>196</v>
      </c>
      <c r="C37" s="3">
        <v>2475395</v>
      </c>
      <c r="D37" s="3">
        <v>0</v>
      </c>
    </row>
    <row r="38" spans="2:4" ht="17.25" customHeight="1" x14ac:dyDescent="0.25">
      <c r="B38" s="27" t="s">
        <v>95</v>
      </c>
      <c r="C38" s="3">
        <v>123302627</v>
      </c>
      <c r="D38" s="3">
        <v>248486476</v>
      </c>
    </row>
    <row r="39" spans="2:4" ht="17.25" customHeight="1" x14ac:dyDescent="0.25">
      <c r="B39" s="27" t="s">
        <v>199</v>
      </c>
      <c r="C39" s="3">
        <v>0</v>
      </c>
      <c r="D39" s="3">
        <v>0</v>
      </c>
    </row>
    <row r="40" spans="2:4" s="39" customFormat="1" ht="17.25" customHeight="1" x14ac:dyDescent="0.25">
      <c r="B40" s="35" t="s">
        <v>194</v>
      </c>
      <c r="C40" s="109">
        <f>SUM(C41:C44)</f>
        <v>286135737</v>
      </c>
      <c r="D40" s="109">
        <f>SUM(D41:D44)</f>
        <v>127434393</v>
      </c>
    </row>
    <row r="41" spans="2:4" ht="17.25" customHeight="1" x14ac:dyDescent="0.25">
      <c r="B41" s="27" t="s">
        <v>172</v>
      </c>
      <c r="C41" s="3">
        <v>5622668</v>
      </c>
      <c r="D41" s="3">
        <v>872000</v>
      </c>
    </row>
    <row r="42" spans="2:4" ht="17.25" customHeight="1" x14ac:dyDescent="0.25">
      <c r="B42" s="27" t="s">
        <v>173</v>
      </c>
      <c r="C42" s="3">
        <v>0</v>
      </c>
      <c r="D42" s="3">
        <v>0</v>
      </c>
    </row>
    <row r="43" spans="2:4" ht="17.25" customHeight="1" x14ac:dyDescent="0.25">
      <c r="B43" s="27" t="s">
        <v>174</v>
      </c>
      <c r="C43" s="3">
        <v>98124490</v>
      </c>
      <c r="D43" s="3">
        <v>44582634</v>
      </c>
    </row>
    <row r="44" spans="2:4" ht="17.25" customHeight="1" x14ac:dyDescent="0.25">
      <c r="B44" s="27" t="s">
        <v>200</v>
      </c>
      <c r="C44" s="3">
        <v>182388579</v>
      </c>
      <c r="D44" s="3">
        <v>81979759</v>
      </c>
    </row>
    <row r="45" spans="2:4" ht="17.25" customHeight="1" x14ac:dyDescent="0.25">
      <c r="B45" s="6" t="s">
        <v>86</v>
      </c>
      <c r="C45" s="114">
        <f>+C10+C24</f>
        <v>4877398299</v>
      </c>
      <c r="D45" s="114">
        <f>+D10+D24</f>
        <v>6060185414</v>
      </c>
    </row>
    <row r="46" spans="2:4" x14ac:dyDescent="0.25">
      <c r="B46" s="38" t="s">
        <v>64</v>
      </c>
    </row>
    <row r="47" spans="2:4" ht="32.25" customHeight="1" x14ac:dyDescent="0.25">
      <c r="B47" s="139" t="s">
        <v>66</v>
      </c>
      <c r="C47" s="139"/>
      <c r="D47" s="139"/>
    </row>
    <row r="48" spans="2:4" x14ac:dyDescent="0.25">
      <c r="B48" s="43" t="s">
        <v>70</v>
      </c>
      <c r="C48" s="51"/>
      <c r="D48" s="51"/>
    </row>
    <row r="49" spans="2:4" x14ac:dyDescent="0.25">
      <c r="B49" s="139" t="s">
        <v>72</v>
      </c>
      <c r="C49" s="139"/>
      <c r="D49" s="139"/>
    </row>
    <row r="50" spans="2:4" x14ac:dyDescent="0.25">
      <c r="B50" s="139" t="s">
        <v>73</v>
      </c>
      <c r="C50" s="139"/>
      <c r="D50" s="139"/>
    </row>
    <row r="51" spans="2:4" x14ac:dyDescent="0.25">
      <c r="B51" s="139" t="s">
        <v>75</v>
      </c>
      <c r="C51" s="139"/>
      <c r="D51" s="139"/>
    </row>
  </sheetData>
  <mergeCells count="10">
    <mergeCell ref="B47:D47"/>
    <mergeCell ref="B49:D49"/>
    <mergeCell ref="B50:D50"/>
    <mergeCell ref="B51:D51"/>
    <mergeCell ref="A2:F2"/>
    <mergeCell ref="A3:F3"/>
    <mergeCell ref="A4:F4"/>
    <mergeCell ref="A5:F5"/>
    <mergeCell ref="A6:F6"/>
    <mergeCell ref="A7:F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election activeCell="B34" sqref="B34"/>
    </sheetView>
  </sheetViews>
  <sheetFormatPr baseColWidth="10" defaultColWidth="10.5703125" defaultRowHeight="15" x14ac:dyDescent="0.25"/>
  <cols>
    <col min="1" max="1" width="19.140625" style="2" customWidth="1"/>
    <col min="2" max="2" width="48.7109375" style="2" customWidth="1"/>
    <col min="3" max="3" width="16.85546875" style="2" customWidth="1"/>
    <col min="4" max="16384" width="10.5703125" style="2"/>
  </cols>
  <sheetData>
    <row r="1" spans="1:5" x14ac:dyDescent="0.25">
      <c r="A1" s="1"/>
      <c r="B1" s="1"/>
      <c r="C1" s="1"/>
    </row>
    <row r="2" spans="1:5" ht="16.5" customHeight="1" x14ac:dyDescent="0.25">
      <c r="A2" s="141" t="s">
        <v>0</v>
      </c>
      <c r="B2" s="141"/>
      <c r="C2" s="141"/>
      <c r="D2" s="141"/>
      <c r="E2" s="141"/>
    </row>
    <row r="3" spans="1:5" ht="18.75" customHeight="1" x14ac:dyDescent="0.25">
      <c r="A3" s="142" t="s">
        <v>1</v>
      </c>
      <c r="B3" s="142"/>
      <c r="C3" s="142"/>
      <c r="D3" s="142"/>
      <c r="E3" s="142"/>
    </row>
    <row r="4" spans="1:5" ht="15.75" customHeight="1" x14ac:dyDescent="0.25">
      <c r="A4" s="143" t="s">
        <v>2</v>
      </c>
      <c r="B4" s="143"/>
      <c r="C4" s="143"/>
      <c r="D4" s="143"/>
      <c r="E4" s="143"/>
    </row>
    <row r="5" spans="1:5" ht="15.75" x14ac:dyDescent="0.25">
      <c r="A5" s="143" t="s">
        <v>3</v>
      </c>
      <c r="B5" s="143"/>
      <c r="C5" s="143"/>
      <c r="D5" s="143"/>
      <c r="E5" s="143"/>
    </row>
    <row r="6" spans="1:5" ht="15.75" x14ac:dyDescent="0.25">
      <c r="A6" s="143" t="s">
        <v>390</v>
      </c>
      <c r="B6" s="143"/>
      <c r="C6" s="143"/>
      <c r="D6" s="143"/>
      <c r="E6" s="143"/>
    </row>
    <row r="7" spans="1:5" x14ac:dyDescent="0.25">
      <c r="A7" s="144"/>
      <c r="B7" s="144"/>
      <c r="C7" s="144"/>
      <c r="D7" s="144"/>
      <c r="E7" s="144"/>
    </row>
    <row r="8" spans="1:5" x14ac:dyDescent="0.25">
      <c r="B8" s="140"/>
      <c r="C8" s="140"/>
    </row>
    <row r="9" spans="1:5" x14ac:dyDescent="0.25">
      <c r="B9" s="6" t="s">
        <v>4</v>
      </c>
      <c r="C9" s="7">
        <v>1968</v>
      </c>
    </row>
    <row r="10" spans="1:5" x14ac:dyDescent="0.25">
      <c r="B10" s="11" t="s">
        <v>97</v>
      </c>
      <c r="C10" s="109">
        <f>+C11+C14+C18</f>
        <v>152389139</v>
      </c>
    </row>
    <row r="11" spans="1:5" x14ac:dyDescent="0.25">
      <c r="B11" s="16" t="s">
        <v>98</v>
      </c>
      <c r="C11" s="110">
        <f t="shared" ref="C11" si="0">SUM(C12:C13)</f>
        <v>115677433</v>
      </c>
    </row>
    <row r="12" spans="1:5" x14ac:dyDescent="0.25">
      <c r="B12" s="22" t="s">
        <v>88</v>
      </c>
      <c r="C12" s="3">
        <v>99518603</v>
      </c>
    </row>
    <row r="13" spans="1:5" x14ac:dyDescent="0.25">
      <c r="B13" s="22" t="s">
        <v>89</v>
      </c>
      <c r="C13" s="3">
        <v>16158830</v>
      </c>
    </row>
    <row r="14" spans="1:5" x14ac:dyDescent="0.25">
      <c r="B14" s="16" t="s">
        <v>96</v>
      </c>
      <c r="C14" s="110">
        <f>SUM(C15:C17)</f>
        <v>35236951</v>
      </c>
    </row>
    <row r="15" spans="1:5" x14ac:dyDescent="0.25">
      <c r="B15" s="22" t="s">
        <v>90</v>
      </c>
      <c r="C15" s="3">
        <v>22843668</v>
      </c>
    </row>
    <row r="16" spans="1:5" x14ac:dyDescent="0.25">
      <c r="B16" s="22" t="s">
        <v>91</v>
      </c>
      <c r="C16" s="3">
        <v>12336242</v>
      </c>
    </row>
    <row r="17" spans="2:3" x14ac:dyDescent="0.25">
      <c r="B17" s="22" t="s">
        <v>92</v>
      </c>
      <c r="C17" s="3">
        <v>57041</v>
      </c>
    </row>
    <row r="18" spans="2:3" s="39" customFormat="1" x14ac:dyDescent="0.25">
      <c r="B18" s="16" t="s">
        <v>93</v>
      </c>
      <c r="C18" s="109">
        <f t="shared" ref="C18" si="1">SUM(C19:C20)</f>
        <v>1474755</v>
      </c>
    </row>
    <row r="19" spans="2:3" x14ac:dyDescent="0.25">
      <c r="B19" s="22" t="s">
        <v>94</v>
      </c>
      <c r="C19" s="3">
        <v>343846</v>
      </c>
    </row>
    <row r="20" spans="2:3" x14ac:dyDescent="0.25">
      <c r="B20" s="22" t="s">
        <v>95</v>
      </c>
      <c r="C20" s="3">
        <v>1130909</v>
      </c>
    </row>
    <row r="21" spans="2:3" x14ac:dyDescent="0.25">
      <c r="B21" s="34" t="s">
        <v>99</v>
      </c>
      <c r="C21" s="109">
        <f>+C22+C29+C31+C34</f>
        <v>55241946</v>
      </c>
    </row>
    <row r="22" spans="2:3" x14ac:dyDescent="0.25">
      <c r="B22" s="35" t="s">
        <v>100</v>
      </c>
      <c r="C22" s="110">
        <f>SUM(C23:C27)</f>
        <v>38635059</v>
      </c>
    </row>
    <row r="23" spans="2:3" x14ac:dyDescent="0.25">
      <c r="B23" s="27" t="s">
        <v>101</v>
      </c>
      <c r="C23" s="3">
        <v>28869059</v>
      </c>
    </row>
    <row r="24" spans="2:3" x14ac:dyDescent="0.25">
      <c r="B24" s="27" t="s">
        <v>102</v>
      </c>
      <c r="C24" s="111">
        <v>1253309</v>
      </c>
    </row>
    <row r="25" spans="2:3" x14ac:dyDescent="0.25">
      <c r="B25" s="27" t="s">
        <v>103</v>
      </c>
      <c r="C25" s="111">
        <v>2277128</v>
      </c>
    </row>
    <row r="26" spans="2:3" x14ac:dyDescent="0.25">
      <c r="B26" s="27" t="s">
        <v>104</v>
      </c>
      <c r="C26" s="3">
        <v>3599638</v>
      </c>
    </row>
    <row r="27" spans="2:3" x14ac:dyDescent="0.25">
      <c r="B27" s="27" t="s">
        <v>105</v>
      </c>
      <c r="C27" s="3">
        <v>2635925</v>
      </c>
    </row>
    <row r="28" spans="2:3" x14ac:dyDescent="0.25">
      <c r="B28" s="36" t="s">
        <v>60</v>
      </c>
      <c r="C28" s="110">
        <v>21498323</v>
      </c>
    </row>
    <row r="29" spans="2:3" x14ac:dyDescent="0.25">
      <c r="B29" s="35" t="s">
        <v>106</v>
      </c>
      <c r="C29" s="110">
        <f>SUM(C30:C30)</f>
        <v>580588</v>
      </c>
    </row>
    <row r="30" spans="2:3" x14ac:dyDescent="0.25">
      <c r="B30" s="27" t="s">
        <v>107</v>
      </c>
      <c r="C30" s="111">
        <v>580588</v>
      </c>
    </row>
    <row r="31" spans="2:3" s="39" customFormat="1" x14ac:dyDescent="0.25">
      <c r="B31" s="35" t="s">
        <v>108</v>
      </c>
      <c r="C31" s="109">
        <f>SUM(C32:C33)</f>
        <v>10988845</v>
      </c>
    </row>
    <row r="32" spans="2:3" x14ac:dyDescent="0.25">
      <c r="B32" s="27" t="s">
        <v>90</v>
      </c>
      <c r="C32" s="3">
        <v>10562819</v>
      </c>
    </row>
    <row r="33" spans="2:3" x14ac:dyDescent="0.25">
      <c r="B33" s="27" t="s">
        <v>91</v>
      </c>
      <c r="C33" s="3">
        <v>426026</v>
      </c>
    </row>
    <row r="34" spans="2:3" s="39" customFormat="1" x14ac:dyDescent="0.25">
      <c r="B34" s="35" t="s">
        <v>413</v>
      </c>
      <c r="C34" s="109">
        <f>SUM(C35:C36)</f>
        <v>5037454</v>
      </c>
    </row>
    <row r="35" spans="2:3" x14ac:dyDescent="0.25">
      <c r="B35" s="27" t="s">
        <v>94</v>
      </c>
      <c r="C35" s="3">
        <v>2630074</v>
      </c>
    </row>
    <row r="36" spans="2:3" x14ac:dyDescent="0.25">
      <c r="B36" s="27" t="s">
        <v>95</v>
      </c>
      <c r="C36" s="3">
        <v>2407380</v>
      </c>
    </row>
    <row r="37" spans="2:3" x14ac:dyDescent="0.25">
      <c r="B37" s="6" t="s">
        <v>86</v>
      </c>
      <c r="C37" s="114">
        <f>+C10+C21</f>
        <v>207631085</v>
      </c>
    </row>
    <row r="38" spans="2:3" x14ac:dyDescent="0.25">
      <c r="B38" s="38" t="s">
        <v>64</v>
      </c>
    </row>
    <row r="39" spans="2:3" ht="48" customHeight="1" x14ac:dyDescent="0.25">
      <c r="B39" s="139" t="s">
        <v>66</v>
      </c>
      <c r="C39" s="139"/>
    </row>
    <row r="40" spans="2:3" x14ac:dyDescent="0.25">
      <c r="B40" s="43" t="s">
        <v>376</v>
      </c>
      <c r="C40" s="51"/>
    </row>
    <row r="41" spans="2:3" x14ac:dyDescent="0.25">
      <c r="B41" s="108" t="s">
        <v>72</v>
      </c>
      <c r="C41" s="107"/>
    </row>
    <row r="42" spans="2:3" x14ac:dyDescent="0.25">
      <c r="B42" s="108" t="s">
        <v>73</v>
      </c>
      <c r="C42" s="107"/>
    </row>
    <row r="43" spans="2:3" x14ac:dyDescent="0.25">
      <c r="B43" s="108" t="s">
        <v>75</v>
      </c>
      <c r="C43" s="107"/>
    </row>
    <row r="45" spans="2:3" x14ac:dyDescent="0.25">
      <c r="C45" s="52"/>
    </row>
  </sheetData>
  <mergeCells count="8">
    <mergeCell ref="B39:C39"/>
    <mergeCell ref="B8:C8"/>
    <mergeCell ref="A2:E2"/>
    <mergeCell ref="A3:E3"/>
    <mergeCell ref="A7:E7"/>
    <mergeCell ref="A6:E6"/>
    <mergeCell ref="A5:E5"/>
    <mergeCell ref="A4:E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0"/>
  <sheetViews>
    <sheetView showGridLines="0" workbookViewId="0">
      <selection activeCell="A6" sqref="A6:E6"/>
    </sheetView>
  </sheetViews>
  <sheetFormatPr baseColWidth="10" defaultColWidth="11.5703125" defaultRowHeight="15" x14ac:dyDescent="0.25"/>
  <cols>
    <col min="1" max="1" width="12.28515625" style="37" customWidth="1"/>
    <col min="2" max="2" width="53" style="37" customWidth="1"/>
    <col min="3" max="3" width="15.7109375" style="37" bestFit="1" customWidth="1"/>
    <col min="4" max="14" width="10.140625" style="37" customWidth="1"/>
    <col min="15" max="15" width="18.42578125" style="37" customWidth="1"/>
    <col min="16" max="17" width="11.5703125" style="37"/>
    <col min="18" max="18" width="14.5703125" style="37" customWidth="1"/>
    <col min="19" max="16384" width="11.5703125" style="37"/>
  </cols>
  <sheetData>
    <row r="2" spans="1:15" s="54" customFormat="1" ht="26.25" customHeight="1" x14ac:dyDescent="0.2">
      <c r="A2" s="153" t="s">
        <v>0</v>
      </c>
      <c r="B2" s="153"/>
      <c r="C2" s="153"/>
      <c r="D2" s="153"/>
      <c r="E2" s="153"/>
      <c r="F2" s="115"/>
      <c r="G2" s="115"/>
      <c r="H2" s="115"/>
      <c r="I2" s="115"/>
      <c r="J2" s="115"/>
      <c r="K2" s="115"/>
      <c r="L2" s="115"/>
      <c r="M2" s="115"/>
      <c r="N2" s="115"/>
      <c r="O2" s="115"/>
    </row>
    <row r="3" spans="1:15" s="54" customFormat="1" ht="21" customHeight="1" x14ac:dyDescent="0.2">
      <c r="A3" s="154" t="s">
        <v>1</v>
      </c>
      <c r="B3" s="154"/>
      <c r="C3" s="154"/>
      <c r="D3" s="154"/>
      <c r="E3" s="154"/>
      <c r="F3" s="116"/>
      <c r="G3" s="116"/>
      <c r="H3" s="116"/>
      <c r="I3" s="116"/>
      <c r="J3" s="116"/>
      <c r="K3" s="116"/>
      <c r="L3" s="116"/>
      <c r="M3" s="116"/>
      <c r="N3" s="116"/>
      <c r="O3" s="116"/>
    </row>
    <row r="4" spans="1:15" s="54" customFormat="1" ht="15.75" customHeight="1" x14ac:dyDescent="0.2">
      <c r="A4" s="155" t="s">
        <v>2</v>
      </c>
      <c r="B4" s="155"/>
      <c r="C4" s="155"/>
      <c r="D4" s="155"/>
      <c r="E4" s="155"/>
      <c r="F4" s="117"/>
      <c r="G4" s="117"/>
      <c r="H4" s="117"/>
      <c r="I4" s="117"/>
      <c r="J4" s="117"/>
      <c r="K4" s="117"/>
      <c r="L4" s="117"/>
      <c r="M4" s="117"/>
      <c r="N4" s="117"/>
      <c r="O4" s="117"/>
    </row>
    <row r="5" spans="1:15" s="54" customFormat="1" ht="15.75" customHeight="1" x14ac:dyDescent="0.2">
      <c r="A5" s="155" t="s">
        <v>3</v>
      </c>
      <c r="B5" s="155"/>
      <c r="C5" s="155"/>
      <c r="D5" s="155"/>
      <c r="E5" s="155"/>
      <c r="F5" s="117"/>
      <c r="G5" s="117"/>
      <c r="H5" s="117"/>
      <c r="I5" s="117"/>
      <c r="J5" s="117"/>
      <c r="K5" s="117"/>
      <c r="L5" s="117"/>
      <c r="M5" s="117"/>
      <c r="N5" s="117"/>
      <c r="O5" s="117"/>
    </row>
    <row r="6" spans="1:15" s="54" customFormat="1" ht="15.75" x14ac:dyDescent="0.2">
      <c r="A6" s="155" t="s">
        <v>378</v>
      </c>
      <c r="B6" s="155"/>
      <c r="C6" s="155"/>
      <c r="D6" s="155"/>
      <c r="E6" s="155"/>
      <c r="F6" s="117"/>
      <c r="G6" s="117"/>
      <c r="H6" s="117"/>
      <c r="I6" s="117"/>
      <c r="J6" s="117"/>
      <c r="K6" s="117"/>
      <c r="L6" s="117"/>
      <c r="M6" s="117"/>
      <c r="N6" s="117"/>
      <c r="O6" s="117"/>
    </row>
    <row r="7" spans="1:15" x14ac:dyDescent="0.25">
      <c r="B7" s="55"/>
      <c r="C7"/>
    </row>
    <row r="8" spans="1:15" ht="28.5" customHeight="1" x14ac:dyDescent="0.25">
      <c r="B8" s="8" t="s">
        <v>4</v>
      </c>
      <c r="C8" s="7">
        <v>1990</v>
      </c>
    </row>
    <row r="9" spans="1:15" x14ac:dyDescent="0.25">
      <c r="B9" s="12" t="s">
        <v>270</v>
      </c>
      <c r="C9" s="118">
        <f>C10+C14+C18</f>
        <v>3591847636</v>
      </c>
    </row>
    <row r="10" spans="1:15" x14ac:dyDescent="0.25">
      <c r="B10" s="56" t="s">
        <v>275</v>
      </c>
      <c r="C10" s="119">
        <f t="shared" ref="C10" si="0">SUM(C11:C13)</f>
        <v>2272399684</v>
      </c>
    </row>
    <row r="11" spans="1:15" x14ac:dyDescent="0.25">
      <c r="B11" s="57" t="s">
        <v>271</v>
      </c>
      <c r="C11" s="120">
        <v>1645212352</v>
      </c>
    </row>
    <row r="12" spans="1:15" x14ac:dyDescent="0.25">
      <c r="B12" s="57" t="s">
        <v>272</v>
      </c>
      <c r="C12" s="120">
        <v>138280270</v>
      </c>
    </row>
    <row r="13" spans="1:15" x14ac:dyDescent="0.25">
      <c r="B13" s="59" t="s">
        <v>273</v>
      </c>
      <c r="C13" s="120">
        <v>488907062</v>
      </c>
    </row>
    <row r="14" spans="1:15" x14ac:dyDescent="0.25">
      <c r="B14" s="60" t="s">
        <v>274</v>
      </c>
      <c r="C14" s="119">
        <f t="shared" ref="C14" si="1">SUM(C15:C17)</f>
        <v>1039380476</v>
      </c>
    </row>
    <row r="15" spans="1:15" x14ac:dyDescent="0.25">
      <c r="B15" s="59" t="s">
        <v>276</v>
      </c>
      <c r="C15" s="120">
        <v>704272723</v>
      </c>
    </row>
    <row r="16" spans="1:15" x14ac:dyDescent="0.25">
      <c r="B16" s="59" t="s">
        <v>277</v>
      </c>
      <c r="C16" s="120">
        <v>333422827</v>
      </c>
    </row>
    <row r="17" spans="2:4" x14ac:dyDescent="0.25">
      <c r="B17" s="59" t="s">
        <v>278</v>
      </c>
      <c r="C17" s="120">
        <v>1684926</v>
      </c>
    </row>
    <row r="18" spans="2:4" x14ac:dyDescent="0.25">
      <c r="B18" s="60" t="s">
        <v>279</v>
      </c>
      <c r="C18" s="119">
        <f t="shared" ref="C18" si="2">SUM(C19:C23)</f>
        <v>280067476</v>
      </c>
      <c r="D18" s="61"/>
    </row>
    <row r="19" spans="2:4" x14ac:dyDescent="0.25">
      <c r="B19" s="59" t="s">
        <v>280</v>
      </c>
      <c r="C19" s="121">
        <v>0</v>
      </c>
    </row>
    <row r="20" spans="2:4" x14ac:dyDescent="0.25">
      <c r="B20" s="59" t="s">
        <v>281</v>
      </c>
      <c r="C20" s="120">
        <v>276363739</v>
      </c>
      <c r="D20" s="62"/>
    </row>
    <row r="21" spans="2:4" x14ac:dyDescent="0.25">
      <c r="B21" s="59" t="s">
        <v>282</v>
      </c>
      <c r="C21" s="121">
        <v>0</v>
      </c>
    </row>
    <row r="22" spans="2:4" x14ac:dyDescent="0.25">
      <c r="B22" s="59" t="s">
        <v>283</v>
      </c>
      <c r="C22" s="120">
        <v>3703737</v>
      </c>
    </row>
    <row r="23" spans="2:4" x14ac:dyDescent="0.25">
      <c r="B23" s="59" t="s">
        <v>284</v>
      </c>
      <c r="C23" s="121">
        <v>0</v>
      </c>
    </row>
    <row r="24" spans="2:4" x14ac:dyDescent="0.25">
      <c r="B24" s="12" t="s">
        <v>285</v>
      </c>
      <c r="C24" s="118">
        <f t="shared" ref="C24" si="3">C25+C29+C34+C37+C40</f>
        <v>3579962059</v>
      </c>
    </row>
    <row r="25" spans="2:4" x14ac:dyDescent="0.25">
      <c r="B25" s="60" t="s">
        <v>286</v>
      </c>
      <c r="C25" s="119">
        <f t="shared" ref="C25" si="4">SUM(C26:C28)</f>
        <v>2020604093</v>
      </c>
    </row>
    <row r="26" spans="2:4" x14ac:dyDescent="0.25">
      <c r="B26" s="59" t="s">
        <v>288</v>
      </c>
      <c r="C26" s="120">
        <v>79115514</v>
      </c>
    </row>
    <row r="27" spans="2:4" x14ac:dyDescent="0.25">
      <c r="B27" s="59" t="s">
        <v>289</v>
      </c>
      <c r="C27" s="120">
        <v>1808480704</v>
      </c>
    </row>
    <row r="28" spans="2:4" x14ac:dyDescent="0.25">
      <c r="B28" s="59" t="s">
        <v>290</v>
      </c>
      <c r="C28" s="120">
        <v>133007875</v>
      </c>
    </row>
    <row r="29" spans="2:4" x14ac:dyDescent="0.25">
      <c r="B29" s="60" t="s">
        <v>287</v>
      </c>
      <c r="C29" s="119">
        <f t="shared" ref="C29" si="5">SUM(C30:C33)</f>
        <v>34635640</v>
      </c>
    </row>
    <row r="30" spans="2:4" x14ac:dyDescent="0.25">
      <c r="B30" s="59" t="s">
        <v>291</v>
      </c>
      <c r="C30" s="120">
        <v>7622317</v>
      </c>
    </row>
    <row r="31" spans="2:4" x14ac:dyDescent="0.25">
      <c r="B31" s="59" t="s">
        <v>292</v>
      </c>
      <c r="C31" s="120">
        <v>27013323</v>
      </c>
    </row>
    <row r="32" spans="2:4" x14ac:dyDescent="0.25">
      <c r="B32" s="59" t="s">
        <v>293</v>
      </c>
      <c r="C32" s="121">
        <v>0</v>
      </c>
    </row>
    <row r="33" spans="2:15" x14ac:dyDescent="0.25">
      <c r="B33" s="59" t="s">
        <v>294</v>
      </c>
      <c r="C33" s="121">
        <v>0</v>
      </c>
    </row>
    <row r="34" spans="2:15" x14ac:dyDescent="0.25">
      <c r="B34" s="60" t="s">
        <v>295</v>
      </c>
      <c r="C34" s="119">
        <f t="shared" ref="C34" si="6">SUM(C35:C36)</f>
        <v>959727338</v>
      </c>
    </row>
    <row r="35" spans="2:15" x14ac:dyDescent="0.25">
      <c r="B35" s="59" t="s">
        <v>296</v>
      </c>
      <c r="C35" s="120">
        <v>944481094</v>
      </c>
    </row>
    <row r="36" spans="2:15" x14ac:dyDescent="0.25">
      <c r="B36" s="59" t="s">
        <v>277</v>
      </c>
      <c r="C36" s="120">
        <v>15246244</v>
      </c>
      <c r="F36" s="58"/>
    </row>
    <row r="37" spans="2:15" x14ac:dyDescent="0.25">
      <c r="B37" s="60" t="s">
        <v>297</v>
      </c>
      <c r="C37" s="119">
        <f t="shared" ref="C37" si="7">SUM(C38:C39)</f>
        <v>465446091</v>
      </c>
    </row>
    <row r="38" spans="2:15" x14ac:dyDescent="0.25">
      <c r="B38" s="59" t="s">
        <v>298</v>
      </c>
      <c r="C38" s="121">
        <v>0</v>
      </c>
    </row>
    <row r="39" spans="2:15" x14ac:dyDescent="0.25">
      <c r="B39" s="59" t="s">
        <v>299</v>
      </c>
      <c r="C39" s="120">
        <v>465446091</v>
      </c>
    </row>
    <row r="40" spans="2:15" x14ac:dyDescent="0.25">
      <c r="B40" s="60" t="s">
        <v>300</v>
      </c>
      <c r="C40" s="119">
        <f t="shared" ref="C40" si="8">SUM(C41:C43)</f>
        <v>99548897</v>
      </c>
    </row>
    <row r="41" spans="2:15" x14ac:dyDescent="0.25">
      <c r="B41" s="59" t="s">
        <v>301</v>
      </c>
      <c r="C41" s="120">
        <v>1938000</v>
      </c>
    </row>
    <row r="42" spans="2:15" x14ac:dyDescent="0.25">
      <c r="B42" s="59" t="s">
        <v>302</v>
      </c>
      <c r="C42" s="120">
        <v>22610897</v>
      </c>
    </row>
    <row r="43" spans="2:15" x14ac:dyDescent="0.25">
      <c r="B43" s="59" t="s">
        <v>303</v>
      </c>
      <c r="C43" s="120">
        <v>75000000</v>
      </c>
    </row>
    <row r="44" spans="2:15" x14ac:dyDescent="0.25">
      <c r="B44" s="8"/>
      <c r="C44" s="114">
        <f>+C9+C24</f>
        <v>7171809695</v>
      </c>
    </row>
    <row r="45" spans="2:15" x14ac:dyDescent="0.25">
      <c r="B45" s="151" t="s">
        <v>202</v>
      </c>
      <c r="C45" s="151"/>
    </row>
    <row r="46" spans="2:15" x14ac:dyDescent="0.25">
      <c r="B46" s="152" t="s">
        <v>203</v>
      </c>
      <c r="C46" s="152"/>
    </row>
    <row r="47" spans="2:15" x14ac:dyDescent="0.25">
      <c r="B47" s="64"/>
      <c r="O47" s="101"/>
    </row>
    <row r="48" spans="2:15" x14ac:dyDescent="0.25">
      <c r="B48" s="46"/>
      <c r="O48" s="101"/>
    </row>
    <row r="49" spans="15:15" x14ac:dyDescent="0.25">
      <c r="O49" s="101"/>
    </row>
    <row r="50" spans="15:15" x14ac:dyDescent="0.25">
      <c r="O50" s="101"/>
    </row>
    <row r="51" spans="15:15" x14ac:dyDescent="0.25">
      <c r="O51" s="101"/>
    </row>
    <row r="52" spans="15:15" x14ac:dyDescent="0.25">
      <c r="O52" s="101"/>
    </row>
    <row r="53" spans="15:15" x14ac:dyDescent="0.25">
      <c r="O53" s="101"/>
    </row>
    <row r="54" spans="15:15" x14ac:dyDescent="0.25">
      <c r="O54" s="101"/>
    </row>
    <row r="55" spans="15:15" x14ac:dyDescent="0.25">
      <c r="O55" s="101"/>
    </row>
    <row r="56" spans="15:15" x14ac:dyDescent="0.25">
      <c r="O56" s="101"/>
    </row>
    <row r="57" spans="15:15" x14ac:dyDescent="0.25">
      <c r="O57" s="101"/>
    </row>
    <row r="58" spans="15:15" x14ac:dyDescent="0.25">
      <c r="O58" s="101"/>
    </row>
    <row r="59" spans="15:15" x14ac:dyDescent="0.25">
      <c r="O59" s="101"/>
    </row>
    <row r="60" spans="15:15" x14ac:dyDescent="0.25">
      <c r="O60" s="101"/>
    </row>
    <row r="61" spans="15:15" x14ac:dyDescent="0.25">
      <c r="O61" s="101"/>
    </row>
    <row r="62" spans="15:15" x14ac:dyDescent="0.25">
      <c r="O62" s="101"/>
    </row>
    <row r="63" spans="15:15" x14ac:dyDescent="0.25">
      <c r="O63" s="101"/>
    </row>
    <row r="64" spans="15:15" x14ac:dyDescent="0.25">
      <c r="O64" s="101"/>
    </row>
    <row r="65" spans="15:15" x14ac:dyDescent="0.25">
      <c r="O65" s="101"/>
    </row>
    <row r="66" spans="15:15" x14ac:dyDescent="0.25">
      <c r="O66" s="101"/>
    </row>
    <row r="67" spans="15:15" x14ac:dyDescent="0.25">
      <c r="O67" s="101"/>
    </row>
    <row r="68" spans="15:15" x14ac:dyDescent="0.25">
      <c r="O68" s="101"/>
    </row>
    <row r="69" spans="15:15" x14ac:dyDescent="0.25">
      <c r="O69" s="101"/>
    </row>
    <row r="70" spans="15:15" x14ac:dyDescent="0.25">
      <c r="O70" s="101"/>
    </row>
    <row r="71" spans="15:15" x14ac:dyDescent="0.25">
      <c r="O71" s="101"/>
    </row>
    <row r="72" spans="15:15" x14ac:dyDescent="0.25">
      <c r="O72" s="101"/>
    </row>
    <row r="73" spans="15:15" x14ac:dyDescent="0.25">
      <c r="O73" s="101"/>
    </row>
    <row r="74" spans="15:15" x14ac:dyDescent="0.25">
      <c r="O74" s="101"/>
    </row>
    <row r="75" spans="15:15" x14ac:dyDescent="0.25">
      <c r="O75" s="101"/>
    </row>
    <row r="76" spans="15:15" x14ac:dyDescent="0.25">
      <c r="O76" s="101"/>
    </row>
    <row r="77" spans="15:15" x14ac:dyDescent="0.25">
      <c r="O77" s="101"/>
    </row>
    <row r="78" spans="15:15" x14ac:dyDescent="0.25">
      <c r="O78" s="101"/>
    </row>
    <row r="79" spans="15:15" x14ac:dyDescent="0.25">
      <c r="O79" s="101"/>
    </row>
    <row r="80" spans="15:15" x14ac:dyDescent="0.25">
      <c r="O80" s="101"/>
    </row>
  </sheetData>
  <mergeCells count="7">
    <mergeCell ref="B45:C45"/>
    <mergeCell ref="B46:C46"/>
    <mergeCell ref="A2:E2"/>
    <mergeCell ref="A3:E3"/>
    <mergeCell ref="A4:E4"/>
    <mergeCell ref="A5:E5"/>
    <mergeCell ref="A6:E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8"/>
  <sheetViews>
    <sheetView showGridLines="0" workbookViewId="0">
      <selection activeCell="F31" sqref="F31"/>
    </sheetView>
  </sheetViews>
  <sheetFormatPr baseColWidth="10" defaultColWidth="11.5703125" defaultRowHeight="15" x14ac:dyDescent="0.25"/>
  <cols>
    <col min="1" max="1" width="13.85546875" style="37" customWidth="1"/>
    <col min="2" max="2" width="44.5703125" style="37" customWidth="1"/>
    <col min="3" max="14" width="17.85546875" style="37" bestFit="1" customWidth="1"/>
    <col min="15" max="16" width="11.5703125" style="37"/>
    <col min="17" max="17" width="12.140625" style="37" bestFit="1" customWidth="1"/>
    <col min="18" max="16384" width="11.5703125" style="37"/>
  </cols>
  <sheetData>
    <row r="1" spans="1:14" x14ac:dyDescent="0.25">
      <c r="F1" s="122"/>
      <c r="G1" s="122"/>
      <c r="H1" s="122"/>
      <c r="I1" s="122"/>
      <c r="J1" s="122"/>
      <c r="K1" s="122"/>
      <c r="L1" s="122"/>
      <c r="M1" s="122"/>
      <c r="N1" s="122"/>
    </row>
    <row r="2" spans="1:14" s="54" customFormat="1" ht="26.25" customHeight="1" x14ac:dyDescent="0.2">
      <c r="A2" s="153" t="s">
        <v>0</v>
      </c>
      <c r="B2" s="153"/>
      <c r="C2" s="153"/>
      <c r="D2" s="153"/>
      <c r="E2" s="115"/>
      <c r="F2" s="115"/>
      <c r="G2" s="115"/>
      <c r="H2" s="115"/>
      <c r="I2" s="115"/>
      <c r="J2" s="115"/>
      <c r="K2" s="115"/>
      <c r="L2" s="115"/>
      <c r="M2" s="115"/>
      <c r="N2" s="115"/>
    </row>
    <row r="3" spans="1:14" s="54" customFormat="1" ht="21" customHeight="1" x14ac:dyDescent="0.2">
      <c r="A3" s="154" t="s">
        <v>1</v>
      </c>
      <c r="B3" s="154"/>
      <c r="C3" s="154"/>
      <c r="D3" s="154"/>
      <c r="E3" s="116"/>
      <c r="F3" s="116"/>
      <c r="G3" s="116"/>
      <c r="H3" s="116"/>
      <c r="I3" s="116"/>
      <c r="J3" s="116"/>
      <c r="K3" s="116"/>
      <c r="L3" s="116"/>
      <c r="M3" s="116"/>
      <c r="N3" s="116"/>
    </row>
    <row r="4" spans="1:14" s="54" customFormat="1" ht="15.75" customHeight="1" x14ac:dyDescent="0.2">
      <c r="A4" s="155" t="s">
        <v>2</v>
      </c>
      <c r="B4" s="155"/>
      <c r="C4" s="155"/>
      <c r="D4" s="155"/>
      <c r="E4" s="117"/>
      <c r="F4" s="117"/>
      <c r="G4" s="117"/>
      <c r="H4" s="117"/>
      <c r="I4" s="117"/>
      <c r="J4" s="117"/>
      <c r="K4" s="117"/>
      <c r="L4" s="117"/>
      <c r="M4" s="117"/>
      <c r="N4" s="117"/>
    </row>
    <row r="5" spans="1:14" s="54" customFormat="1" ht="15.75" customHeight="1" x14ac:dyDescent="0.2">
      <c r="A5" s="155" t="s">
        <v>3</v>
      </c>
      <c r="B5" s="155"/>
      <c r="C5" s="155"/>
      <c r="D5" s="155"/>
      <c r="E5" s="117"/>
      <c r="F5" s="117"/>
      <c r="G5" s="117"/>
      <c r="H5" s="117"/>
      <c r="I5" s="117"/>
      <c r="J5" s="117"/>
      <c r="K5" s="117"/>
      <c r="L5" s="117"/>
      <c r="M5" s="117"/>
      <c r="N5" s="117"/>
    </row>
    <row r="6" spans="1:14" s="54" customFormat="1" ht="15.75" x14ac:dyDescent="0.2">
      <c r="A6" s="155" t="s">
        <v>379</v>
      </c>
      <c r="B6" s="155"/>
      <c r="C6" s="155"/>
      <c r="D6" s="155"/>
      <c r="E6" s="117"/>
      <c r="F6" s="117"/>
      <c r="G6" s="117"/>
      <c r="H6" s="117"/>
      <c r="I6" s="117"/>
      <c r="J6" s="117"/>
      <c r="K6" s="117"/>
      <c r="L6" s="117"/>
      <c r="M6" s="117"/>
      <c r="N6" s="117"/>
    </row>
    <row r="7" spans="1:14" x14ac:dyDescent="0.25">
      <c r="B7" s="55"/>
      <c r="C7"/>
    </row>
    <row r="8" spans="1:14" ht="28.5" customHeight="1" x14ac:dyDescent="0.25">
      <c r="B8" s="8" t="s">
        <v>4</v>
      </c>
      <c r="C8" s="7">
        <v>1991</v>
      </c>
    </row>
    <row r="9" spans="1:14" x14ac:dyDescent="0.25">
      <c r="B9" s="12" t="s">
        <v>270</v>
      </c>
      <c r="C9" s="118">
        <f t="shared" ref="C9" si="0">C10+C14+C18</f>
        <v>4833956771</v>
      </c>
    </row>
    <row r="10" spans="1:14" x14ac:dyDescent="0.25">
      <c r="B10" s="56" t="s">
        <v>275</v>
      </c>
      <c r="C10" s="119">
        <f t="shared" ref="C10" si="1">SUM(C11:C13)</f>
        <v>3069460516</v>
      </c>
    </row>
    <row r="11" spans="1:14" x14ac:dyDescent="0.25">
      <c r="B11" s="57" t="s">
        <v>307</v>
      </c>
      <c r="C11" s="120">
        <v>2208436337</v>
      </c>
    </row>
    <row r="12" spans="1:14" x14ac:dyDescent="0.25">
      <c r="B12" s="57" t="s">
        <v>308</v>
      </c>
      <c r="C12" s="120">
        <v>162805409</v>
      </c>
    </row>
    <row r="13" spans="1:14" x14ac:dyDescent="0.25">
      <c r="B13" s="59" t="s">
        <v>309</v>
      </c>
      <c r="C13" s="120">
        <v>698218770</v>
      </c>
    </row>
    <row r="14" spans="1:14" x14ac:dyDescent="0.25">
      <c r="B14" s="60" t="s">
        <v>274</v>
      </c>
      <c r="C14" s="119">
        <f t="shared" ref="C14" si="2">SUM(C15:C17)</f>
        <v>1454235836</v>
      </c>
    </row>
    <row r="15" spans="1:14" x14ac:dyDescent="0.25">
      <c r="B15" s="59" t="s">
        <v>310</v>
      </c>
      <c r="C15" s="120">
        <v>914796974</v>
      </c>
    </row>
    <row r="16" spans="1:14" x14ac:dyDescent="0.25">
      <c r="B16" s="59" t="s">
        <v>311</v>
      </c>
      <c r="C16" s="120">
        <v>535906281</v>
      </c>
    </row>
    <row r="17" spans="2:5" x14ac:dyDescent="0.25">
      <c r="B17" s="59" t="s">
        <v>312</v>
      </c>
      <c r="C17" s="120">
        <v>3532581</v>
      </c>
    </row>
    <row r="18" spans="2:5" x14ac:dyDescent="0.25">
      <c r="B18" s="60" t="s">
        <v>279</v>
      </c>
      <c r="C18" s="119">
        <f>SUM(C19:C20)</f>
        <v>310260419</v>
      </c>
    </row>
    <row r="19" spans="2:5" x14ac:dyDescent="0.25">
      <c r="B19" s="59" t="s">
        <v>313</v>
      </c>
      <c r="C19" s="120">
        <v>298128386</v>
      </c>
    </row>
    <row r="20" spans="2:5" x14ac:dyDescent="0.25">
      <c r="B20" s="59" t="s">
        <v>329</v>
      </c>
      <c r="C20" s="120">
        <v>12132033</v>
      </c>
    </row>
    <row r="21" spans="2:5" x14ac:dyDescent="0.25">
      <c r="B21" s="12" t="s">
        <v>285</v>
      </c>
      <c r="C21" s="118">
        <f>C22+C26+C29+C32+C34</f>
        <v>5351687997</v>
      </c>
    </row>
    <row r="22" spans="2:5" x14ac:dyDescent="0.25">
      <c r="B22" s="60" t="s">
        <v>286</v>
      </c>
      <c r="C22" s="119">
        <f t="shared" ref="C22" si="3">SUM(C23:C25)</f>
        <v>2211198773</v>
      </c>
    </row>
    <row r="23" spans="2:5" x14ac:dyDescent="0.25">
      <c r="B23" s="59" t="s">
        <v>318</v>
      </c>
      <c r="C23" s="120">
        <v>67073029</v>
      </c>
    </row>
    <row r="24" spans="2:5" x14ac:dyDescent="0.25">
      <c r="B24" s="59" t="s">
        <v>316</v>
      </c>
      <c r="C24" s="120">
        <v>1889054717</v>
      </c>
    </row>
    <row r="25" spans="2:5" x14ac:dyDescent="0.25">
      <c r="B25" s="59" t="s">
        <v>317</v>
      </c>
      <c r="C25" s="120">
        <v>255071027</v>
      </c>
    </row>
    <row r="26" spans="2:5" x14ac:dyDescent="0.25">
      <c r="B26" s="60" t="s">
        <v>287</v>
      </c>
      <c r="C26" s="119">
        <f>SUM(C27:C28)</f>
        <v>49534278</v>
      </c>
    </row>
    <row r="27" spans="2:5" x14ac:dyDescent="0.25">
      <c r="B27" s="59" t="s">
        <v>319</v>
      </c>
      <c r="C27" s="120">
        <v>2438419</v>
      </c>
    </row>
    <row r="28" spans="2:5" x14ac:dyDescent="0.25">
      <c r="B28" s="59" t="s">
        <v>320</v>
      </c>
      <c r="C28" s="120">
        <v>47095859</v>
      </c>
    </row>
    <row r="29" spans="2:5" x14ac:dyDescent="0.25">
      <c r="B29" s="60" t="s">
        <v>295</v>
      </c>
      <c r="C29" s="119">
        <f t="shared" ref="C29" si="4">SUM(C30:C31)</f>
        <v>1875652734</v>
      </c>
    </row>
    <row r="30" spans="2:5" x14ac:dyDescent="0.25">
      <c r="B30" s="59" t="s">
        <v>322</v>
      </c>
      <c r="C30" s="120">
        <v>1851960617</v>
      </c>
    </row>
    <row r="31" spans="2:5" x14ac:dyDescent="0.25">
      <c r="B31" s="59" t="s">
        <v>311</v>
      </c>
      <c r="C31" s="120">
        <v>23692117</v>
      </c>
      <c r="E31" s="58"/>
    </row>
    <row r="32" spans="2:5" x14ac:dyDescent="0.25">
      <c r="B32" s="60" t="s">
        <v>297</v>
      </c>
      <c r="C32" s="119">
        <f>SUM(C33:C33)</f>
        <v>334561953</v>
      </c>
    </row>
    <row r="33" spans="2:3" x14ac:dyDescent="0.25">
      <c r="B33" s="59" t="s">
        <v>324</v>
      </c>
      <c r="C33" s="120">
        <v>334561953</v>
      </c>
    </row>
    <row r="34" spans="2:3" x14ac:dyDescent="0.25">
      <c r="B34" s="60" t="s">
        <v>300</v>
      </c>
      <c r="C34" s="119">
        <f>SUM(C35:C37)</f>
        <v>880740259</v>
      </c>
    </row>
    <row r="35" spans="2:3" x14ac:dyDescent="0.25">
      <c r="B35" s="59" t="s">
        <v>330</v>
      </c>
      <c r="C35" s="120">
        <v>1250000</v>
      </c>
    </row>
    <row r="36" spans="2:3" x14ac:dyDescent="0.25">
      <c r="B36" s="59" t="s">
        <v>325</v>
      </c>
      <c r="C36" s="120">
        <v>44450359</v>
      </c>
    </row>
    <row r="37" spans="2:3" x14ac:dyDescent="0.25">
      <c r="B37" s="59" t="s">
        <v>326</v>
      </c>
      <c r="C37" s="120">
        <v>835039900</v>
      </c>
    </row>
    <row r="38" spans="2:3" x14ac:dyDescent="0.25">
      <c r="B38" s="8"/>
      <c r="C38" s="114">
        <f>+C9+C21</f>
        <v>10185644768</v>
      </c>
    </row>
    <row r="39" spans="2:3" x14ac:dyDescent="0.25">
      <c r="B39" s="63" t="s">
        <v>202</v>
      </c>
    </row>
    <row r="40" spans="2:3" x14ac:dyDescent="0.25">
      <c r="B40" s="63" t="s">
        <v>203</v>
      </c>
    </row>
    <row r="41" spans="2:3" x14ac:dyDescent="0.25">
      <c r="B41" s="64"/>
      <c r="C41" s="101"/>
    </row>
    <row r="42" spans="2:3" x14ac:dyDescent="0.25">
      <c r="B42" s="46"/>
      <c r="C42" s="101"/>
    </row>
    <row r="43" spans="2:3" x14ac:dyDescent="0.25">
      <c r="C43" s="101"/>
    </row>
    <row r="44" spans="2:3" x14ac:dyDescent="0.25">
      <c r="C44" s="101"/>
    </row>
    <row r="45" spans="2:3" x14ac:dyDescent="0.25">
      <c r="C45" s="101"/>
    </row>
    <row r="46" spans="2:3" x14ac:dyDescent="0.25">
      <c r="C46" s="101"/>
    </row>
    <row r="47" spans="2:3" x14ac:dyDescent="0.25">
      <c r="C47" s="101"/>
    </row>
    <row r="48" spans="2:3" x14ac:dyDescent="0.25">
      <c r="C48" s="101"/>
    </row>
    <row r="49" spans="3:3" x14ac:dyDescent="0.25">
      <c r="C49" s="101"/>
    </row>
    <row r="50" spans="3:3" x14ac:dyDescent="0.25">
      <c r="C50" s="101"/>
    </row>
    <row r="51" spans="3:3" x14ac:dyDescent="0.25">
      <c r="C51" s="101"/>
    </row>
    <row r="52" spans="3:3" x14ac:dyDescent="0.25">
      <c r="C52" s="101"/>
    </row>
    <row r="53" spans="3:3" x14ac:dyDescent="0.25">
      <c r="C53" s="101"/>
    </row>
    <row r="54" spans="3:3" x14ac:dyDescent="0.25">
      <c r="C54" s="101"/>
    </row>
    <row r="55" spans="3:3" x14ac:dyDescent="0.25">
      <c r="C55" s="101"/>
    </row>
    <row r="56" spans="3:3" x14ac:dyDescent="0.25">
      <c r="C56" s="101"/>
    </row>
    <row r="57" spans="3:3" x14ac:dyDescent="0.25">
      <c r="C57" s="101"/>
    </row>
    <row r="58" spans="3:3" x14ac:dyDescent="0.25">
      <c r="C58" s="101"/>
    </row>
    <row r="59" spans="3:3" x14ac:dyDescent="0.25">
      <c r="C59" s="101"/>
    </row>
    <row r="60" spans="3:3" x14ac:dyDescent="0.25">
      <c r="C60" s="101"/>
    </row>
    <row r="61" spans="3:3" x14ac:dyDescent="0.25">
      <c r="C61" s="101"/>
    </row>
    <row r="62" spans="3:3" x14ac:dyDescent="0.25">
      <c r="C62" s="101"/>
    </row>
    <row r="63" spans="3:3" x14ac:dyDescent="0.25">
      <c r="C63" s="101"/>
    </row>
    <row r="64" spans="3:3" x14ac:dyDescent="0.25">
      <c r="C64" s="101"/>
    </row>
    <row r="65" spans="3:3" x14ac:dyDescent="0.25">
      <c r="C65" s="101"/>
    </row>
    <row r="66" spans="3:3" x14ac:dyDescent="0.25">
      <c r="C66" s="101"/>
    </row>
    <row r="67" spans="3:3" x14ac:dyDescent="0.25">
      <c r="C67" s="101"/>
    </row>
    <row r="68" spans="3:3" x14ac:dyDescent="0.25">
      <c r="C68" s="101"/>
    </row>
    <row r="69" spans="3:3" x14ac:dyDescent="0.25">
      <c r="C69" s="101"/>
    </row>
    <row r="70" spans="3:3" x14ac:dyDescent="0.25">
      <c r="C70" s="101"/>
    </row>
    <row r="71" spans="3:3" x14ac:dyDescent="0.25">
      <c r="C71" s="101"/>
    </row>
    <row r="72" spans="3:3" x14ac:dyDescent="0.25">
      <c r="C72" s="101"/>
    </row>
    <row r="73" spans="3:3" x14ac:dyDescent="0.25">
      <c r="C73" s="101"/>
    </row>
    <row r="74" spans="3:3" x14ac:dyDescent="0.25">
      <c r="C74" s="101"/>
    </row>
    <row r="75" spans="3:3" x14ac:dyDescent="0.25">
      <c r="C75" s="101"/>
    </row>
    <row r="76" spans="3:3" x14ac:dyDescent="0.25">
      <c r="C76" s="101"/>
    </row>
    <row r="77" spans="3:3" x14ac:dyDescent="0.25">
      <c r="C77" s="101"/>
    </row>
    <row r="78" spans="3:3" x14ac:dyDescent="0.25">
      <c r="C78" s="101"/>
    </row>
    <row r="79" spans="3:3" x14ac:dyDescent="0.25">
      <c r="C79" s="101"/>
    </row>
    <row r="80" spans="3:3" x14ac:dyDescent="0.25">
      <c r="C80" s="101"/>
    </row>
    <row r="81" spans="3:14" x14ac:dyDescent="0.25">
      <c r="C81" s="101"/>
    </row>
    <row r="82" spans="3:14" x14ac:dyDescent="0.25">
      <c r="C82" s="101"/>
    </row>
    <row r="83" spans="3:14" x14ac:dyDescent="0.25">
      <c r="C83" s="101"/>
    </row>
    <row r="84" spans="3:14" x14ac:dyDescent="0.25">
      <c r="C84" s="101"/>
    </row>
    <row r="85" spans="3:14" x14ac:dyDescent="0.25">
      <c r="C85" s="101"/>
    </row>
    <row r="86" spans="3:14" x14ac:dyDescent="0.25">
      <c r="C86" s="101"/>
    </row>
    <row r="87" spans="3:14" x14ac:dyDescent="0.25">
      <c r="C87" s="101"/>
    </row>
    <row r="88" spans="3:14" x14ac:dyDescent="0.25">
      <c r="C88" s="101"/>
    </row>
    <row r="89" spans="3:14" x14ac:dyDescent="0.25">
      <c r="C89" s="101"/>
      <c r="D89" s="101"/>
      <c r="E89" s="101"/>
      <c r="F89" s="101"/>
      <c r="G89" s="101"/>
      <c r="H89" s="101"/>
      <c r="I89" s="101"/>
      <c r="J89" s="101"/>
      <c r="K89" s="101"/>
      <c r="L89" s="101"/>
      <c r="M89" s="101"/>
      <c r="N89" s="101"/>
    </row>
    <row r="90" spans="3:14" x14ac:dyDescent="0.25">
      <c r="C90" s="101"/>
      <c r="D90" s="101"/>
      <c r="E90" s="101"/>
      <c r="F90" s="101"/>
      <c r="G90" s="101"/>
      <c r="H90" s="101"/>
      <c r="I90" s="101"/>
      <c r="J90" s="101"/>
      <c r="K90" s="101"/>
      <c r="L90" s="101"/>
      <c r="M90" s="101"/>
      <c r="N90" s="101"/>
    </row>
    <row r="91" spans="3:14" x14ac:dyDescent="0.25">
      <c r="C91" s="101"/>
      <c r="D91" s="101"/>
      <c r="E91" s="101"/>
      <c r="F91" s="101"/>
      <c r="G91" s="101"/>
      <c r="H91" s="101"/>
      <c r="I91" s="101"/>
      <c r="J91" s="101"/>
      <c r="K91" s="101"/>
      <c r="L91" s="101"/>
      <c r="M91" s="101"/>
      <c r="N91" s="101"/>
    </row>
    <row r="92" spans="3:14" x14ac:dyDescent="0.25">
      <c r="C92" s="101"/>
      <c r="D92" s="101"/>
      <c r="E92" s="101"/>
      <c r="F92" s="101"/>
      <c r="G92" s="101"/>
      <c r="H92" s="101"/>
      <c r="I92" s="101"/>
      <c r="J92" s="101"/>
      <c r="K92" s="101"/>
      <c r="L92" s="101"/>
      <c r="M92" s="101"/>
      <c r="N92" s="101"/>
    </row>
    <row r="93" spans="3:14" x14ac:dyDescent="0.25">
      <c r="C93" s="101"/>
      <c r="D93" s="101"/>
      <c r="E93" s="101"/>
      <c r="F93" s="101"/>
      <c r="G93" s="101"/>
      <c r="H93" s="101"/>
      <c r="I93" s="101"/>
      <c r="J93" s="101"/>
      <c r="K93" s="101"/>
      <c r="L93" s="101"/>
      <c r="M93" s="101"/>
      <c r="N93" s="101"/>
    </row>
    <row r="94" spans="3:14" x14ac:dyDescent="0.25">
      <c r="C94" s="101"/>
      <c r="D94" s="101"/>
      <c r="E94" s="101"/>
      <c r="F94" s="101"/>
      <c r="G94" s="101"/>
      <c r="H94" s="101"/>
      <c r="I94" s="101"/>
      <c r="J94" s="101"/>
      <c r="K94" s="101"/>
      <c r="L94" s="101"/>
      <c r="M94" s="101"/>
      <c r="N94" s="101"/>
    </row>
    <row r="95" spans="3:14" x14ac:dyDescent="0.25">
      <c r="C95" s="101"/>
      <c r="D95" s="101"/>
      <c r="E95" s="101"/>
      <c r="F95" s="101"/>
      <c r="G95" s="101"/>
      <c r="H95" s="101"/>
      <c r="I95" s="101"/>
      <c r="J95" s="101"/>
      <c r="K95" s="101"/>
      <c r="L95" s="101"/>
      <c r="M95" s="101"/>
      <c r="N95" s="101"/>
    </row>
    <row r="96" spans="3:14" x14ac:dyDescent="0.25">
      <c r="C96" s="101"/>
      <c r="D96" s="101"/>
      <c r="E96" s="101"/>
      <c r="F96" s="101"/>
      <c r="G96" s="101"/>
      <c r="H96" s="101"/>
      <c r="I96" s="101"/>
      <c r="J96" s="101"/>
      <c r="K96" s="101"/>
      <c r="L96" s="101"/>
      <c r="M96" s="101"/>
      <c r="N96" s="101"/>
    </row>
    <row r="97" spans="3:14" x14ac:dyDescent="0.25">
      <c r="C97" s="101"/>
      <c r="D97" s="101"/>
      <c r="E97" s="101"/>
      <c r="F97" s="101"/>
      <c r="G97" s="101"/>
      <c r="H97" s="101"/>
      <c r="I97" s="101"/>
      <c r="J97" s="101"/>
      <c r="K97" s="101"/>
      <c r="L97" s="101"/>
      <c r="M97" s="101"/>
      <c r="N97" s="101"/>
    </row>
    <row r="98" spans="3:14" x14ac:dyDescent="0.25">
      <c r="C98" s="101"/>
      <c r="D98" s="101"/>
      <c r="E98" s="101"/>
      <c r="F98" s="101"/>
      <c r="G98" s="101"/>
      <c r="H98" s="101"/>
      <c r="I98" s="101"/>
      <c r="J98" s="101"/>
      <c r="K98" s="101"/>
      <c r="L98" s="101"/>
      <c r="M98" s="101"/>
      <c r="N98" s="101"/>
    </row>
    <row r="99" spans="3:14" x14ac:dyDescent="0.25">
      <c r="C99" s="101"/>
      <c r="D99" s="101"/>
      <c r="E99" s="101"/>
      <c r="F99" s="101"/>
      <c r="G99" s="101"/>
      <c r="H99" s="101"/>
      <c r="I99" s="101"/>
      <c r="J99" s="101"/>
      <c r="K99" s="101"/>
      <c r="L99" s="101"/>
      <c r="M99" s="101"/>
      <c r="N99" s="101"/>
    </row>
    <row r="100" spans="3:14" x14ac:dyDescent="0.25">
      <c r="C100" s="101"/>
      <c r="D100" s="101"/>
      <c r="E100" s="101"/>
      <c r="F100" s="101"/>
      <c r="G100" s="101"/>
      <c r="H100" s="101"/>
      <c r="I100" s="101"/>
      <c r="J100" s="101"/>
      <c r="K100" s="101"/>
      <c r="L100" s="101"/>
      <c r="M100" s="101"/>
      <c r="N100" s="101"/>
    </row>
    <row r="101" spans="3:14" x14ac:dyDescent="0.25">
      <c r="C101" s="101"/>
      <c r="D101" s="101"/>
      <c r="E101" s="101"/>
      <c r="F101" s="101"/>
      <c r="G101" s="101"/>
      <c r="H101" s="101"/>
      <c r="I101" s="101"/>
      <c r="J101" s="101"/>
      <c r="K101" s="101"/>
      <c r="L101" s="101"/>
      <c r="M101" s="101"/>
      <c r="N101" s="101"/>
    </row>
    <row r="102" spans="3:14" x14ac:dyDescent="0.25">
      <c r="C102" s="101"/>
      <c r="D102" s="101"/>
      <c r="E102" s="101"/>
      <c r="F102" s="101"/>
      <c r="G102" s="101"/>
      <c r="H102" s="101"/>
      <c r="I102" s="101"/>
      <c r="J102" s="101"/>
      <c r="K102" s="101"/>
      <c r="L102" s="101"/>
      <c r="M102" s="101"/>
      <c r="N102" s="101"/>
    </row>
    <row r="103" spans="3:14" x14ac:dyDescent="0.25">
      <c r="C103" s="101"/>
      <c r="D103" s="101"/>
      <c r="E103" s="101"/>
      <c r="F103" s="101"/>
      <c r="G103" s="101"/>
      <c r="H103" s="101"/>
      <c r="I103" s="101"/>
      <c r="J103" s="101"/>
      <c r="K103" s="101"/>
      <c r="L103" s="101"/>
      <c r="M103" s="101"/>
      <c r="N103" s="101"/>
    </row>
    <row r="104" spans="3:14" x14ac:dyDescent="0.25">
      <c r="C104" s="101"/>
      <c r="D104" s="101"/>
      <c r="E104" s="101"/>
      <c r="F104" s="101"/>
      <c r="G104" s="101"/>
      <c r="H104" s="101"/>
      <c r="I104" s="101"/>
      <c r="J104" s="101"/>
      <c r="K104" s="101"/>
      <c r="L104" s="101"/>
      <c r="M104" s="101"/>
      <c r="N104" s="101"/>
    </row>
    <row r="105" spans="3:14" x14ac:dyDescent="0.25">
      <c r="C105" s="101"/>
      <c r="D105" s="101"/>
      <c r="E105" s="101"/>
      <c r="F105" s="101"/>
      <c r="G105" s="101"/>
      <c r="H105" s="101"/>
      <c r="I105" s="101"/>
      <c r="J105" s="101"/>
      <c r="K105" s="101"/>
      <c r="L105" s="101"/>
      <c r="M105" s="101"/>
      <c r="N105" s="101"/>
    </row>
    <row r="106" spans="3:14" x14ac:dyDescent="0.25">
      <c r="C106" s="101"/>
      <c r="D106" s="101"/>
      <c r="E106" s="101"/>
      <c r="F106" s="101"/>
      <c r="G106" s="101"/>
      <c r="H106" s="101"/>
      <c r="I106" s="101"/>
      <c r="J106" s="101"/>
      <c r="K106" s="101"/>
      <c r="L106" s="101"/>
      <c r="M106" s="101"/>
      <c r="N106" s="101"/>
    </row>
    <row r="107" spans="3:14" x14ac:dyDescent="0.25">
      <c r="C107" s="101"/>
      <c r="D107" s="101"/>
      <c r="E107" s="101"/>
      <c r="F107" s="101"/>
      <c r="G107" s="101"/>
      <c r="H107" s="101"/>
      <c r="I107" s="101"/>
      <c r="J107" s="101"/>
      <c r="K107" s="101"/>
      <c r="L107" s="101"/>
      <c r="M107" s="101"/>
      <c r="N107" s="101"/>
    </row>
    <row r="108" spans="3:14" x14ac:dyDescent="0.25">
      <c r="C108" s="101"/>
      <c r="D108" s="101"/>
      <c r="E108" s="101"/>
      <c r="F108" s="101"/>
      <c r="G108" s="101"/>
      <c r="H108" s="101"/>
      <c r="I108" s="101"/>
      <c r="J108" s="101"/>
      <c r="K108" s="101"/>
      <c r="L108" s="101"/>
      <c r="M108" s="101"/>
      <c r="N108" s="101"/>
    </row>
    <row r="109" spans="3:14" x14ac:dyDescent="0.25">
      <c r="C109" s="101"/>
      <c r="D109" s="101"/>
      <c r="E109" s="101"/>
      <c r="F109" s="101"/>
      <c r="G109" s="101"/>
      <c r="H109" s="101"/>
      <c r="I109" s="101"/>
      <c r="J109" s="101"/>
      <c r="K109" s="101"/>
      <c r="L109" s="101"/>
      <c r="M109" s="101"/>
      <c r="N109" s="101"/>
    </row>
    <row r="110" spans="3:14" x14ac:dyDescent="0.25">
      <c r="C110" s="101"/>
      <c r="D110" s="101"/>
      <c r="E110" s="101"/>
      <c r="F110" s="101"/>
      <c r="G110" s="101"/>
      <c r="H110" s="101"/>
      <c r="I110" s="101"/>
      <c r="J110" s="101"/>
      <c r="K110" s="101"/>
      <c r="L110" s="101"/>
      <c r="M110" s="101"/>
      <c r="N110" s="101"/>
    </row>
    <row r="111" spans="3:14" x14ac:dyDescent="0.25">
      <c r="C111" s="101"/>
      <c r="D111" s="101"/>
      <c r="E111" s="101"/>
      <c r="F111" s="101"/>
      <c r="G111" s="101"/>
      <c r="H111" s="101"/>
      <c r="I111" s="101"/>
      <c r="J111" s="101"/>
      <c r="K111" s="101"/>
      <c r="L111" s="101"/>
      <c r="M111" s="101"/>
      <c r="N111" s="101"/>
    </row>
    <row r="112" spans="3:14" x14ac:dyDescent="0.25">
      <c r="C112" s="101"/>
      <c r="D112" s="101"/>
      <c r="E112" s="101"/>
      <c r="F112" s="101"/>
      <c r="G112" s="101"/>
      <c r="H112" s="101"/>
      <c r="I112" s="101"/>
      <c r="J112" s="101"/>
      <c r="K112" s="101"/>
      <c r="L112" s="101"/>
      <c r="M112" s="101"/>
      <c r="N112" s="101"/>
    </row>
    <row r="113" spans="3:14" x14ac:dyDescent="0.25">
      <c r="C113" s="101"/>
      <c r="D113" s="101"/>
      <c r="E113" s="101"/>
      <c r="F113" s="101"/>
      <c r="G113" s="101"/>
      <c r="H113" s="101"/>
      <c r="I113" s="101"/>
      <c r="J113" s="101"/>
      <c r="K113" s="101"/>
      <c r="L113" s="101"/>
      <c r="M113" s="101"/>
      <c r="N113" s="101"/>
    </row>
    <row r="114" spans="3:14" x14ac:dyDescent="0.25">
      <c r="C114" s="101"/>
      <c r="D114" s="101"/>
      <c r="E114" s="101"/>
      <c r="F114" s="101"/>
      <c r="G114" s="101"/>
      <c r="H114" s="101"/>
      <c r="I114" s="101"/>
      <c r="J114" s="101"/>
      <c r="K114" s="101"/>
      <c r="L114" s="101"/>
      <c r="M114" s="101"/>
      <c r="N114" s="101"/>
    </row>
    <row r="115" spans="3:14" x14ac:dyDescent="0.25">
      <c r="C115" s="101"/>
      <c r="D115" s="101"/>
      <c r="E115" s="101"/>
      <c r="F115" s="101"/>
      <c r="G115" s="101"/>
      <c r="H115" s="101"/>
      <c r="I115" s="101"/>
      <c r="J115" s="101"/>
      <c r="K115" s="101"/>
      <c r="L115" s="101"/>
      <c r="M115" s="101"/>
      <c r="N115" s="101"/>
    </row>
    <row r="116" spans="3:14" x14ac:dyDescent="0.25">
      <c r="C116" s="101"/>
      <c r="D116" s="101"/>
      <c r="E116" s="101"/>
      <c r="F116" s="101"/>
      <c r="G116" s="101"/>
      <c r="H116" s="101"/>
      <c r="I116" s="101"/>
      <c r="J116" s="101"/>
      <c r="K116" s="101"/>
      <c r="L116" s="101"/>
      <c r="M116" s="101"/>
      <c r="N116" s="101"/>
    </row>
    <row r="117" spans="3:14" x14ac:dyDescent="0.25">
      <c r="C117" s="101"/>
      <c r="D117" s="101"/>
      <c r="E117" s="101"/>
      <c r="F117" s="101"/>
      <c r="G117" s="101"/>
      <c r="H117" s="101"/>
      <c r="I117" s="101"/>
      <c r="J117" s="101"/>
      <c r="K117" s="101"/>
      <c r="L117" s="101"/>
      <c r="M117" s="101"/>
      <c r="N117" s="101"/>
    </row>
    <row r="118" spans="3:14" x14ac:dyDescent="0.25">
      <c r="C118" s="101"/>
      <c r="D118" s="101"/>
      <c r="E118" s="101"/>
      <c r="F118" s="101"/>
      <c r="G118" s="101"/>
      <c r="H118" s="101"/>
      <c r="I118" s="101"/>
      <c r="J118" s="101"/>
      <c r="K118" s="101"/>
      <c r="L118" s="101"/>
      <c r="M118" s="101"/>
      <c r="N118" s="101"/>
    </row>
    <row r="119" spans="3:14" x14ac:dyDescent="0.25">
      <c r="C119" s="101"/>
      <c r="D119" s="101"/>
      <c r="E119" s="101"/>
      <c r="F119" s="101"/>
      <c r="G119" s="101"/>
      <c r="H119" s="101"/>
      <c r="I119" s="101"/>
      <c r="J119" s="101"/>
      <c r="K119" s="101"/>
      <c r="L119" s="101"/>
      <c r="M119" s="101"/>
      <c r="N119" s="101"/>
    </row>
    <row r="120" spans="3:14" x14ac:dyDescent="0.25">
      <c r="C120" s="101"/>
      <c r="D120" s="101"/>
      <c r="E120" s="101"/>
      <c r="F120" s="101"/>
      <c r="G120" s="101"/>
      <c r="H120" s="101"/>
      <c r="I120" s="101"/>
      <c r="J120" s="101"/>
      <c r="K120" s="101"/>
      <c r="L120" s="101"/>
      <c r="M120" s="101"/>
      <c r="N120" s="101"/>
    </row>
    <row r="121" spans="3:14" x14ac:dyDescent="0.25">
      <c r="C121" s="101"/>
      <c r="D121" s="101"/>
      <c r="E121" s="101"/>
      <c r="F121" s="101"/>
      <c r="G121" s="101"/>
      <c r="H121" s="101"/>
      <c r="I121" s="101"/>
      <c r="J121" s="101"/>
      <c r="K121" s="101"/>
      <c r="L121" s="101"/>
      <c r="M121" s="101"/>
      <c r="N121" s="101"/>
    </row>
    <row r="122" spans="3:14" x14ac:dyDescent="0.25">
      <c r="C122" s="101"/>
      <c r="D122" s="101"/>
      <c r="E122" s="101"/>
      <c r="F122" s="101"/>
      <c r="G122" s="101"/>
      <c r="H122" s="101"/>
      <c r="I122" s="101"/>
      <c r="J122" s="101"/>
      <c r="K122" s="101"/>
      <c r="L122" s="101"/>
      <c r="M122" s="101"/>
      <c r="N122" s="101"/>
    </row>
    <row r="123" spans="3:14" x14ac:dyDescent="0.25">
      <c r="C123" s="101"/>
      <c r="D123" s="101"/>
      <c r="E123" s="101"/>
      <c r="F123" s="101"/>
      <c r="G123" s="101"/>
      <c r="H123" s="101"/>
      <c r="I123" s="101"/>
      <c r="J123" s="101"/>
      <c r="K123" s="101"/>
      <c r="L123" s="101"/>
      <c r="M123" s="101"/>
      <c r="N123" s="101"/>
    </row>
    <row r="124" spans="3:14" x14ac:dyDescent="0.25">
      <c r="C124" s="101"/>
      <c r="D124" s="101"/>
      <c r="E124" s="101"/>
      <c r="F124" s="101"/>
      <c r="G124" s="101"/>
      <c r="H124" s="101"/>
      <c r="I124" s="101"/>
      <c r="J124" s="101"/>
      <c r="K124" s="101"/>
      <c r="L124" s="101"/>
      <c r="M124" s="101"/>
      <c r="N124" s="101"/>
    </row>
    <row r="125" spans="3:14" x14ac:dyDescent="0.25">
      <c r="C125" s="101"/>
      <c r="D125" s="101"/>
      <c r="E125" s="101"/>
      <c r="F125" s="101"/>
      <c r="G125" s="101"/>
      <c r="H125" s="101"/>
      <c r="I125" s="101"/>
      <c r="J125" s="101"/>
      <c r="K125" s="101"/>
      <c r="L125" s="101"/>
      <c r="M125" s="101"/>
      <c r="N125" s="101"/>
    </row>
    <row r="126" spans="3:14" x14ac:dyDescent="0.25">
      <c r="C126" s="101"/>
      <c r="D126" s="101"/>
      <c r="E126" s="101"/>
      <c r="F126" s="101"/>
      <c r="G126" s="101"/>
      <c r="H126" s="101"/>
      <c r="I126" s="101"/>
      <c r="J126" s="101"/>
      <c r="K126" s="101"/>
      <c r="L126" s="101"/>
      <c r="M126" s="101"/>
      <c r="N126" s="101"/>
    </row>
    <row r="127" spans="3:14" x14ac:dyDescent="0.25">
      <c r="C127" s="101"/>
      <c r="D127" s="101"/>
      <c r="E127" s="101"/>
      <c r="F127" s="101"/>
      <c r="G127" s="101"/>
      <c r="H127" s="101"/>
      <c r="I127" s="101"/>
      <c r="J127" s="101"/>
      <c r="K127" s="101"/>
      <c r="L127" s="101"/>
      <c r="M127" s="101"/>
      <c r="N127" s="101"/>
    </row>
    <row r="128" spans="3:14" x14ac:dyDescent="0.25">
      <c r="C128" s="101"/>
      <c r="D128" s="101"/>
      <c r="E128" s="101"/>
      <c r="F128" s="101"/>
      <c r="G128" s="101"/>
      <c r="H128" s="101"/>
      <c r="I128" s="101"/>
      <c r="J128" s="101"/>
      <c r="K128" s="101"/>
      <c r="L128" s="101"/>
      <c r="M128" s="101"/>
      <c r="N128" s="101"/>
    </row>
    <row r="129" spans="3:14" x14ac:dyDescent="0.25">
      <c r="C129" s="101"/>
      <c r="D129" s="101"/>
      <c r="E129" s="101"/>
      <c r="F129" s="101"/>
      <c r="G129" s="101"/>
      <c r="H129" s="101"/>
      <c r="I129" s="101"/>
      <c r="J129" s="101"/>
      <c r="K129" s="101"/>
      <c r="L129" s="101"/>
      <c r="M129" s="101"/>
      <c r="N129" s="101"/>
    </row>
    <row r="130" spans="3:14" x14ac:dyDescent="0.25">
      <c r="C130" s="101"/>
      <c r="D130" s="101"/>
      <c r="E130" s="101"/>
      <c r="F130" s="101"/>
      <c r="G130" s="101"/>
      <c r="H130" s="101"/>
      <c r="I130" s="101"/>
      <c r="J130" s="101"/>
      <c r="K130" s="101"/>
      <c r="L130" s="101"/>
      <c r="M130" s="101"/>
      <c r="N130" s="101"/>
    </row>
    <row r="131" spans="3:14" x14ac:dyDescent="0.25">
      <c r="C131" s="101"/>
      <c r="D131" s="101"/>
      <c r="E131" s="101"/>
      <c r="F131" s="101"/>
      <c r="G131" s="101"/>
      <c r="H131" s="101"/>
      <c r="I131" s="101"/>
      <c r="J131" s="101"/>
      <c r="K131" s="101"/>
      <c r="L131" s="101"/>
      <c r="M131" s="101"/>
      <c r="N131" s="101"/>
    </row>
    <row r="132" spans="3:14" x14ac:dyDescent="0.25">
      <c r="C132" s="101"/>
      <c r="D132" s="101"/>
      <c r="E132" s="101"/>
      <c r="F132" s="101"/>
      <c r="G132" s="101"/>
      <c r="H132" s="101"/>
      <c r="I132" s="101"/>
      <c r="J132" s="101"/>
      <c r="K132" s="101"/>
      <c r="L132" s="101"/>
      <c r="M132" s="101"/>
      <c r="N132" s="101"/>
    </row>
    <row r="133" spans="3:14" x14ac:dyDescent="0.25">
      <c r="C133" s="101"/>
      <c r="D133" s="101"/>
      <c r="E133" s="101"/>
      <c r="F133" s="101"/>
      <c r="G133" s="101"/>
      <c r="H133" s="101"/>
      <c r="I133" s="101"/>
      <c r="J133" s="101"/>
      <c r="K133" s="101"/>
      <c r="L133" s="101"/>
      <c r="M133" s="101"/>
      <c r="N133" s="101"/>
    </row>
    <row r="134" spans="3:14" x14ac:dyDescent="0.25">
      <c r="C134" s="101"/>
      <c r="D134" s="101"/>
      <c r="E134" s="101"/>
      <c r="F134" s="101"/>
      <c r="G134" s="101"/>
      <c r="H134" s="101"/>
      <c r="I134" s="101"/>
      <c r="J134" s="101"/>
      <c r="K134" s="101"/>
      <c r="L134" s="101"/>
      <c r="M134" s="101"/>
      <c r="N134" s="101"/>
    </row>
    <row r="135" spans="3:14" x14ac:dyDescent="0.25">
      <c r="C135" s="101"/>
      <c r="D135" s="101"/>
      <c r="E135" s="101"/>
      <c r="F135" s="101"/>
      <c r="G135" s="101"/>
      <c r="H135" s="101"/>
      <c r="I135" s="101"/>
      <c r="J135" s="101"/>
      <c r="K135" s="101"/>
      <c r="L135" s="101"/>
      <c r="M135" s="101"/>
      <c r="N135" s="101"/>
    </row>
    <row r="136" spans="3:14" x14ac:dyDescent="0.25">
      <c r="C136" s="101"/>
      <c r="D136" s="101"/>
      <c r="E136" s="101"/>
      <c r="F136" s="101"/>
      <c r="G136" s="101"/>
      <c r="H136" s="101"/>
      <c r="I136" s="101"/>
      <c r="J136" s="101"/>
      <c r="K136" s="101"/>
      <c r="L136" s="101"/>
      <c r="M136" s="101"/>
      <c r="N136" s="101"/>
    </row>
    <row r="137" spans="3:14" x14ac:dyDescent="0.25">
      <c r="C137" s="101"/>
      <c r="D137" s="101"/>
      <c r="E137" s="101"/>
      <c r="F137" s="101"/>
      <c r="G137" s="101"/>
      <c r="H137" s="101"/>
      <c r="I137" s="101"/>
      <c r="J137" s="101"/>
      <c r="K137" s="101"/>
      <c r="L137" s="101"/>
      <c r="M137" s="101"/>
      <c r="N137" s="101"/>
    </row>
    <row r="138" spans="3:14" x14ac:dyDescent="0.25">
      <c r="C138" s="101"/>
      <c r="D138" s="101"/>
      <c r="E138" s="101"/>
      <c r="F138" s="101"/>
      <c r="G138" s="101"/>
      <c r="H138" s="101"/>
      <c r="I138" s="101"/>
      <c r="J138" s="101"/>
      <c r="K138" s="101"/>
      <c r="L138" s="101"/>
      <c r="M138" s="101"/>
      <c r="N138" s="101"/>
    </row>
    <row r="139" spans="3:14" x14ac:dyDescent="0.25">
      <c r="C139" s="101"/>
      <c r="D139" s="101"/>
      <c r="E139" s="101"/>
      <c r="F139" s="101"/>
      <c r="G139" s="101"/>
      <c r="H139" s="101"/>
      <c r="I139" s="101"/>
      <c r="J139" s="101"/>
      <c r="K139" s="101"/>
      <c r="L139" s="101"/>
      <c r="M139" s="101"/>
      <c r="N139" s="101"/>
    </row>
    <row r="140" spans="3:14" x14ac:dyDescent="0.25">
      <c r="C140" s="101"/>
      <c r="D140" s="101"/>
      <c r="E140" s="101"/>
      <c r="F140" s="101"/>
      <c r="G140" s="101"/>
      <c r="H140" s="101"/>
      <c r="I140" s="101"/>
      <c r="J140" s="101"/>
      <c r="K140" s="101"/>
      <c r="L140" s="101"/>
      <c r="M140" s="101"/>
      <c r="N140" s="101"/>
    </row>
    <row r="141" spans="3:14" x14ac:dyDescent="0.25">
      <c r="C141" s="101"/>
      <c r="D141" s="101"/>
      <c r="E141" s="101"/>
      <c r="F141" s="101"/>
      <c r="G141" s="101"/>
      <c r="H141" s="101"/>
      <c r="I141" s="101"/>
      <c r="J141" s="101"/>
      <c r="K141" s="101"/>
      <c r="L141" s="101"/>
      <c r="M141" s="101"/>
      <c r="N141" s="101"/>
    </row>
    <row r="142" spans="3:14" x14ac:dyDescent="0.25">
      <c r="C142" s="101"/>
      <c r="D142" s="101"/>
      <c r="E142" s="101"/>
      <c r="F142" s="101"/>
      <c r="G142" s="101"/>
      <c r="H142" s="101"/>
      <c r="I142" s="101"/>
      <c r="J142" s="101"/>
      <c r="K142" s="101"/>
      <c r="L142" s="101"/>
      <c r="M142" s="101"/>
      <c r="N142" s="101"/>
    </row>
    <row r="143" spans="3:14" x14ac:dyDescent="0.25">
      <c r="C143" s="101"/>
      <c r="D143" s="101"/>
      <c r="E143" s="101"/>
      <c r="F143" s="101"/>
      <c r="G143" s="101"/>
      <c r="H143" s="101"/>
      <c r="I143" s="101"/>
      <c r="J143" s="101"/>
      <c r="K143" s="101"/>
      <c r="L143" s="101"/>
      <c r="M143" s="101"/>
      <c r="N143" s="101"/>
    </row>
    <row r="144" spans="3:14" x14ac:dyDescent="0.25">
      <c r="C144" s="101"/>
      <c r="D144" s="101"/>
      <c r="E144" s="101"/>
      <c r="F144" s="101"/>
      <c r="G144" s="101"/>
      <c r="H144" s="101"/>
      <c r="I144" s="101"/>
      <c r="J144" s="101"/>
      <c r="K144" s="101"/>
      <c r="L144" s="101"/>
      <c r="M144" s="101"/>
      <c r="N144" s="101"/>
    </row>
    <row r="145" spans="3:14" x14ac:dyDescent="0.25">
      <c r="C145" s="101"/>
      <c r="D145" s="101"/>
      <c r="E145" s="101"/>
      <c r="F145" s="101"/>
      <c r="G145" s="101"/>
      <c r="H145" s="101"/>
      <c r="I145" s="101"/>
      <c r="J145" s="101"/>
      <c r="K145" s="101"/>
      <c r="L145" s="101"/>
      <c r="M145" s="101"/>
      <c r="N145" s="101"/>
    </row>
    <row r="146" spans="3:14" x14ac:dyDescent="0.25">
      <c r="C146" s="101"/>
      <c r="D146" s="101"/>
      <c r="E146" s="101"/>
      <c r="F146" s="101"/>
      <c r="G146" s="101"/>
      <c r="H146" s="101"/>
      <c r="I146" s="101"/>
      <c r="J146" s="101"/>
      <c r="K146" s="101"/>
      <c r="L146" s="101"/>
      <c r="M146" s="101"/>
      <c r="N146" s="101"/>
    </row>
    <row r="147" spans="3:14" x14ac:dyDescent="0.25">
      <c r="C147" s="101"/>
      <c r="D147" s="101"/>
      <c r="E147" s="101"/>
      <c r="F147" s="101"/>
      <c r="G147" s="101"/>
      <c r="H147" s="101"/>
      <c r="I147" s="101"/>
      <c r="J147" s="101"/>
      <c r="K147" s="101"/>
      <c r="L147" s="101"/>
      <c r="M147" s="101"/>
      <c r="N147" s="101"/>
    </row>
    <row r="148" spans="3:14" x14ac:dyDescent="0.25">
      <c r="C148" s="101"/>
      <c r="D148" s="101"/>
      <c r="E148" s="101"/>
      <c r="F148" s="101"/>
      <c r="G148" s="101"/>
      <c r="H148" s="101"/>
      <c r="I148" s="101"/>
      <c r="J148" s="101"/>
      <c r="K148" s="101"/>
      <c r="L148" s="101"/>
      <c r="M148" s="101"/>
      <c r="N148" s="101"/>
    </row>
    <row r="149" spans="3:14" x14ac:dyDescent="0.25">
      <c r="C149" s="101"/>
      <c r="D149" s="101"/>
      <c r="E149" s="101"/>
      <c r="F149" s="101"/>
      <c r="G149" s="101"/>
      <c r="H149" s="101"/>
      <c r="I149" s="101"/>
      <c r="J149" s="101"/>
      <c r="K149" s="101"/>
      <c r="L149" s="101"/>
      <c r="M149" s="101"/>
      <c r="N149" s="101"/>
    </row>
    <row r="150" spans="3:14" x14ac:dyDescent="0.25">
      <c r="C150" s="101"/>
      <c r="D150" s="101"/>
      <c r="E150" s="101"/>
      <c r="F150" s="101"/>
      <c r="G150" s="101"/>
      <c r="H150" s="101"/>
      <c r="I150" s="101"/>
      <c r="J150" s="101"/>
      <c r="K150" s="101"/>
      <c r="L150" s="101"/>
      <c r="M150" s="101"/>
      <c r="N150" s="101"/>
    </row>
    <row r="151" spans="3:14" x14ac:dyDescent="0.25">
      <c r="C151" s="101"/>
      <c r="D151" s="101"/>
      <c r="E151" s="101"/>
      <c r="F151" s="101"/>
      <c r="G151" s="101"/>
      <c r="H151" s="101"/>
      <c r="I151" s="101"/>
      <c r="J151" s="101"/>
      <c r="K151" s="101"/>
      <c r="L151" s="101"/>
      <c r="M151" s="101"/>
      <c r="N151" s="101"/>
    </row>
    <row r="152" spans="3:14" x14ac:dyDescent="0.25">
      <c r="C152" s="101"/>
      <c r="D152" s="101"/>
      <c r="E152" s="101"/>
      <c r="F152" s="101"/>
      <c r="G152" s="101"/>
      <c r="H152" s="101"/>
      <c r="I152" s="101"/>
      <c r="J152" s="101"/>
      <c r="K152" s="101"/>
      <c r="L152" s="101"/>
      <c r="M152" s="101"/>
      <c r="N152" s="101"/>
    </row>
    <row r="153" spans="3:14" x14ac:dyDescent="0.25">
      <c r="C153" s="101"/>
      <c r="D153" s="101"/>
      <c r="E153" s="101"/>
      <c r="F153" s="101"/>
      <c r="G153" s="101"/>
      <c r="H153" s="101"/>
      <c r="I153" s="101"/>
      <c r="J153" s="101"/>
      <c r="K153" s="101"/>
      <c r="L153" s="101"/>
      <c r="M153" s="101"/>
      <c r="N153" s="101"/>
    </row>
    <row r="154" spans="3:14" x14ac:dyDescent="0.25">
      <c r="C154" s="101"/>
      <c r="D154" s="101"/>
      <c r="E154" s="101"/>
      <c r="F154" s="101"/>
      <c r="G154" s="101"/>
      <c r="H154" s="101"/>
      <c r="I154" s="101"/>
      <c r="J154" s="101"/>
      <c r="K154" s="101"/>
      <c r="L154" s="101"/>
      <c r="M154" s="101"/>
      <c r="N154" s="101"/>
    </row>
    <row r="155" spans="3:14" x14ac:dyDescent="0.25">
      <c r="C155" s="101"/>
      <c r="D155" s="101"/>
      <c r="E155" s="101"/>
      <c r="F155" s="101"/>
      <c r="G155" s="101"/>
      <c r="H155" s="101"/>
      <c r="I155" s="101"/>
      <c r="J155" s="101"/>
      <c r="K155" s="101"/>
      <c r="L155" s="101"/>
      <c r="M155" s="101"/>
      <c r="N155" s="101"/>
    </row>
    <row r="156" spans="3:14" x14ac:dyDescent="0.25">
      <c r="C156" s="101"/>
      <c r="D156" s="101"/>
      <c r="E156" s="101"/>
      <c r="F156" s="101"/>
      <c r="G156" s="101"/>
      <c r="H156" s="101"/>
      <c r="I156" s="101"/>
      <c r="J156" s="101"/>
      <c r="K156" s="101"/>
      <c r="L156" s="101"/>
      <c r="M156" s="101"/>
      <c r="N156" s="101"/>
    </row>
    <row r="157" spans="3:14" x14ac:dyDescent="0.25">
      <c r="C157" s="101"/>
      <c r="D157" s="101"/>
      <c r="E157" s="101"/>
      <c r="F157" s="101"/>
      <c r="G157" s="101"/>
      <c r="H157" s="101"/>
      <c r="I157" s="101"/>
      <c r="J157" s="101"/>
      <c r="K157" s="101"/>
      <c r="L157" s="101"/>
      <c r="M157" s="101"/>
      <c r="N157" s="101"/>
    </row>
    <row r="158" spans="3:14" x14ac:dyDescent="0.25">
      <c r="C158" s="101"/>
      <c r="D158" s="101"/>
      <c r="E158" s="101"/>
      <c r="F158" s="101"/>
      <c r="G158" s="101"/>
      <c r="H158" s="101"/>
      <c r="I158" s="101"/>
      <c r="J158" s="101"/>
      <c r="K158" s="101"/>
      <c r="L158" s="101"/>
      <c r="M158" s="101"/>
      <c r="N158" s="101"/>
    </row>
    <row r="159" spans="3:14" x14ac:dyDescent="0.25">
      <c r="C159" s="101"/>
      <c r="D159" s="101"/>
      <c r="E159" s="101"/>
      <c r="F159" s="101"/>
      <c r="G159" s="101"/>
      <c r="H159" s="101"/>
      <c r="I159" s="101"/>
      <c r="J159" s="101"/>
      <c r="K159" s="101"/>
      <c r="L159" s="101"/>
      <c r="M159" s="101"/>
      <c r="N159" s="101"/>
    </row>
    <row r="160" spans="3:14" x14ac:dyDescent="0.25">
      <c r="C160" s="101"/>
      <c r="D160" s="101"/>
      <c r="E160" s="101"/>
      <c r="F160" s="101"/>
      <c r="G160" s="101"/>
      <c r="H160" s="101"/>
      <c r="I160" s="101"/>
      <c r="J160" s="101"/>
      <c r="K160" s="101"/>
      <c r="L160" s="101"/>
      <c r="M160" s="101"/>
      <c r="N160" s="101"/>
    </row>
    <row r="161" spans="3:14" x14ac:dyDescent="0.25">
      <c r="C161" s="101"/>
      <c r="D161" s="101"/>
      <c r="E161" s="101"/>
      <c r="F161" s="101"/>
      <c r="G161" s="101"/>
      <c r="H161" s="101"/>
      <c r="I161" s="101"/>
      <c r="J161" s="101"/>
      <c r="K161" s="101"/>
      <c r="L161" s="101"/>
      <c r="M161" s="101"/>
      <c r="N161" s="101"/>
    </row>
    <row r="162" spans="3:14" x14ac:dyDescent="0.25">
      <c r="C162" s="101"/>
      <c r="D162" s="101"/>
      <c r="E162" s="101"/>
      <c r="F162" s="101"/>
      <c r="G162" s="101"/>
      <c r="H162" s="101"/>
      <c r="I162" s="101"/>
      <c r="J162" s="101"/>
      <c r="K162" s="101"/>
      <c r="L162" s="101"/>
      <c r="M162" s="101"/>
      <c r="N162" s="101"/>
    </row>
    <row r="163" spans="3:14" x14ac:dyDescent="0.25">
      <c r="C163" s="101"/>
      <c r="D163" s="101"/>
      <c r="E163" s="101"/>
      <c r="F163" s="101"/>
      <c r="G163" s="101"/>
      <c r="H163" s="101"/>
      <c r="I163" s="101"/>
      <c r="J163" s="101"/>
      <c r="K163" s="101"/>
      <c r="L163" s="101"/>
      <c r="M163" s="101"/>
      <c r="N163" s="101"/>
    </row>
    <row r="164" spans="3:14" x14ac:dyDescent="0.25">
      <c r="C164" s="101"/>
      <c r="D164" s="101"/>
      <c r="E164" s="101"/>
      <c r="F164" s="101"/>
      <c r="G164" s="101"/>
      <c r="H164" s="101"/>
      <c r="I164" s="101"/>
      <c r="J164" s="101"/>
      <c r="K164" s="101"/>
      <c r="L164" s="101"/>
      <c r="M164" s="101"/>
      <c r="N164" s="101"/>
    </row>
    <row r="165" spans="3:14" x14ac:dyDescent="0.25">
      <c r="C165" s="101"/>
      <c r="D165" s="101"/>
      <c r="E165" s="101"/>
      <c r="F165" s="101"/>
      <c r="G165" s="101"/>
      <c r="H165" s="101"/>
      <c r="I165" s="101"/>
      <c r="J165" s="101"/>
      <c r="K165" s="101"/>
      <c r="L165" s="101"/>
      <c r="M165" s="101"/>
      <c r="N165" s="101"/>
    </row>
    <row r="166" spans="3:14" x14ac:dyDescent="0.25">
      <c r="C166" s="101"/>
      <c r="D166" s="101"/>
      <c r="E166" s="101"/>
      <c r="F166" s="101"/>
      <c r="G166" s="101"/>
      <c r="H166" s="101"/>
      <c r="I166" s="101"/>
      <c r="J166" s="101"/>
      <c r="K166" s="101"/>
      <c r="L166" s="101"/>
      <c r="M166" s="101"/>
      <c r="N166" s="101"/>
    </row>
    <row r="167" spans="3:14" x14ac:dyDescent="0.25">
      <c r="C167" s="101"/>
      <c r="D167" s="101"/>
      <c r="E167" s="101"/>
      <c r="F167" s="101"/>
      <c r="G167" s="101"/>
      <c r="H167" s="101"/>
      <c r="I167" s="101"/>
      <c r="J167" s="101"/>
      <c r="K167" s="101"/>
      <c r="L167" s="101"/>
      <c r="M167" s="101"/>
      <c r="N167" s="101"/>
    </row>
    <row r="168" spans="3:14" x14ac:dyDescent="0.25">
      <c r="C168" s="101"/>
      <c r="D168" s="101"/>
      <c r="E168" s="101"/>
      <c r="F168" s="101"/>
      <c r="G168" s="101"/>
      <c r="H168" s="101"/>
      <c r="I168" s="101"/>
      <c r="J168" s="101"/>
      <c r="K168" s="101"/>
      <c r="L168" s="101"/>
      <c r="M168" s="101"/>
      <c r="N168" s="101"/>
    </row>
    <row r="169" spans="3:14" x14ac:dyDescent="0.25">
      <c r="C169" s="101"/>
      <c r="D169" s="101"/>
      <c r="E169" s="101"/>
      <c r="F169" s="101"/>
      <c r="G169" s="101"/>
      <c r="H169" s="101"/>
      <c r="I169" s="101"/>
      <c r="J169" s="101"/>
      <c r="K169" s="101"/>
      <c r="L169" s="101"/>
      <c r="M169" s="101"/>
      <c r="N169" s="101"/>
    </row>
    <row r="170" spans="3:14" x14ac:dyDescent="0.25">
      <c r="C170" s="101"/>
      <c r="D170" s="101"/>
      <c r="E170" s="101"/>
      <c r="F170" s="101"/>
      <c r="G170" s="101"/>
      <c r="H170" s="101"/>
      <c r="I170" s="101"/>
      <c r="J170" s="101"/>
      <c r="K170" s="101"/>
      <c r="L170" s="101"/>
      <c r="M170" s="101"/>
      <c r="N170" s="101"/>
    </row>
    <row r="171" spans="3:14" x14ac:dyDescent="0.25">
      <c r="C171" s="101"/>
      <c r="D171" s="101"/>
      <c r="E171" s="101"/>
      <c r="F171" s="101"/>
      <c r="G171" s="101"/>
      <c r="H171" s="101"/>
      <c r="I171" s="101"/>
      <c r="J171" s="101"/>
      <c r="K171" s="101"/>
      <c r="L171" s="101"/>
      <c r="M171" s="101"/>
      <c r="N171" s="101"/>
    </row>
    <row r="172" spans="3:14" x14ac:dyDescent="0.25">
      <c r="C172" s="101"/>
      <c r="D172" s="101"/>
      <c r="E172" s="101"/>
      <c r="F172" s="101"/>
      <c r="G172" s="101"/>
      <c r="H172" s="101"/>
      <c r="I172" s="101"/>
      <c r="J172" s="101"/>
      <c r="K172" s="101"/>
      <c r="L172" s="101"/>
      <c r="M172" s="101"/>
      <c r="N172" s="101"/>
    </row>
    <row r="173" spans="3:14" x14ac:dyDescent="0.25">
      <c r="C173" s="101"/>
      <c r="D173" s="101"/>
      <c r="E173" s="101"/>
      <c r="F173" s="101"/>
      <c r="G173" s="101"/>
      <c r="H173" s="101"/>
      <c r="I173" s="101"/>
      <c r="J173" s="101"/>
      <c r="K173" s="101"/>
      <c r="L173" s="101"/>
      <c r="M173" s="101"/>
      <c r="N173" s="101"/>
    </row>
    <row r="174" spans="3:14" x14ac:dyDescent="0.25">
      <c r="C174" s="101"/>
      <c r="D174" s="101"/>
      <c r="E174" s="101"/>
      <c r="F174" s="101"/>
      <c r="G174" s="101"/>
      <c r="H174" s="101"/>
      <c r="I174" s="101"/>
      <c r="J174" s="101"/>
      <c r="K174" s="101"/>
      <c r="L174" s="101"/>
      <c r="M174" s="101"/>
      <c r="N174" s="101"/>
    </row>
    <row r="175" spans="3:14" x14ac:dyDescent="0.25">
      <c r="C175" s="101"/>
      <c r="D175" s="101"/>
      <c r="E175" s="101"/>
      <c r="F175" s="101"/>
      <c r="G175" s="101"/>
      <c r="H175" s="101"/>
      <c r="I175" s="101"/>
      <c r="J175" s="101"/>
      <c r="K175" s="101"/>
      <c r="L175" s="101"/>
      <c r="M175" s="101"/>
      <c r="N175" s="101"/>
    </row>
    <row r="176" spans="3:14" x14ac:dyDescent="0.25">
      <c r="C176" s="101"/>
      <c r="D176" s="101"/>
      <c r="E176" s="101"/>
      <c r="F176" s="101"/>
      <c r="G176" s="101"/>
      <c r="H176" s="101"/>
      <c r="I176" s="101"/>
      <c r="J176" s="101"/>
      <c r="K176" s="101"/>
      <c r="L176" s="101"/>
      <c r="M176" s="101"/>
      <c r="N176" s="101"/>
    </row>
    <row r="177" spans="3:14" x14ac:dyDescent="0.25">
      <c r="C177" s="101"/>
      <c r="D177" s="101"/>
      <c r="E177" s="101"/>
      <c r="F177" s="101"/>
      <c r="G177" s="101"/>
      <c r="H177" s="101"/>
      <c r="I177" s="101"/>
      <c r="J177" s="101"/>
      <c r="K177" s="101"/>
      <c r="L177" s="101"/>
      <c r="M177" s="101"/>
      <c r="N177" s="101"/>
    </row>
    <row r="178" spans="3:14" x14ac:dyDescent="0.25">
      <c r="C178" s="101"/>
      <c r="D178" s="101"/>
      <c r="E178" s="101"/>
      <c r="F178" s="101"/>
      <c r="G178" s="101"/>
      <c r="H178" s="101"/>
      <c r="I178" s="101"/>
      <c r="J178" s="101"/>
      <c r="K178" s="101"/>
      <c r="L178" s="101"/>
      <c r="M178" s="101"/>
      <c r="N178" s="101"/>
    </row>
    <row r="179" spans="3:14" x14ac:dyDescent="0.25">
      <c r="C179" s="101"/>
      <c r="D179" s="101"/>
      <c r="E179" s="101"/>
      <c r="F179" s="101"/>
      <c r="G179" s="101"/>
      <c r="H179" s="101"/>
      <c r="I179" s="101"/>
      <c r="J179" s="101"/>
      <c r="K179" s="101"/>
      <c r="L179" s="101"/>
      <c r="M179" s="101"/>
      <c r="N179" s="101"/>
    </row>
    <row r="180" spans="3:14" x14ac:dyDescent="0.25">
      <c r="C180" s="101"/>
      <c r="D180" s="101"/>
      <c r="E180" s="101"/>
      <c r="F180" s="101"/>
      <c r="G180" s="101"/>
      <c r="H180" s="101"/>
      <c r="I180" s="101"/>
      <c r="J180" s="101"/>
      <c r="K180" s="101"/>
      <c r="L180" s="101"/>
      <c r="M180" s="101"/>
      <c r="N180" s="101"/>
    </row>
    <row r="181" spans="3:14" x14ac:dyDescent="0.25">
      <c r="C181" s="101"/>
      <c r="D181" s="101"/>
      <c r="E181" s="101"/>
      <c r="F181" s="101"/>
      <c r="G181" s="101"/>
      <c r="H181" s="101"/>
      <c r="I181" s="101"/>
      <c r="J181" s="101"/>
      <c r="K181" s="101"/>
      <c r="L181" s="101"/>
      <c r="M181" s="101"/>
      <c r="N181" s="101"/>
    </row>
    <row r="182" spans="3:14" x14ac:dyDescent="0.25">
      <c r="C182" s="101"/>
      <c r="D182" s="101"/>
      <c r="E182" s="101"/>
      <c r="F182" s="101"/>
      <c r="G182" s="101"/>
      <c r="H182" s="101"/>
      <c r="I182" s="101"/>
      <c r="J182" s="101"/>
      <c r="K182" s="101"/>
      <c r="L182" s="101"/>
      <c r="M182" s="101"/>
      <c r="N182" s="101"/>
    </row>
    <row r="183" spans="3:14" x14ac:dyDescent="0.25">
      <c r="C183" s="101"/>
      <c r="D183" s="101"/>
      <c r="E183" s="101"/>
      <c r="F183" s="101"/>
      <c r="G183" s="101"/>
      <c r="H183" s="101"/>
      <c r="I183" s="101"/>
      <c r="J183" s="101"/>
      <c r="K183" s="101"/>
      <c r="L183" s="101"/>
      <c r="M183" s="101"/>
      <c r="N183" s="101"/>
    </row>
    <row r="184" spans="3:14" x14ac:dyDescent="0.25">
      <c r="C184" s="101"/>
      <c r="D184" s="101"/>
      <c r="E184" s="101"/>
      <c r="F184" s="101"/>
      <c r="G184" s="101"/>
      <c r="H184" s="101"/>
      <c r="I184" s="101"/>
      <c r="J184" s="101"/>
      <c r="K184" s="101"/>
      <c r="L184" s="101"/>
      <c r="M184" s="101"/>
      <c r="N184" s="101"/>
    </row>
    <row r="185" spans="3:14" x14ac:dyDescent="0.25">
      <c r="C185" s="101"/>
      <c r="D185" s="101"/>
      <c r="E185" s="101"/>
      <c r="F185" s="101"/>
      <c r="G185" s="101"/>
      <c r="H185" s="101"/>
      <c r="I185" s="101"/>
      <c r="J185" s="101"/>
      <c r="K185" s="101"/>
      <c r="L185" s="101"/>
      <c r="M185" s="101"/>
      <c r="N185" s="101"/>
    </row>
    <row r="186" spans="3:14" x14ac:dyDescent="0.25">
      <c r="C186" s="101"/>
      <c r="D186" s="101"/>
      <c r="E186" s="101"/>
      <c r="F186" s="101"/>
      <c r="G186" s="101"/>
      <c r="H186" s="101"/>
      <c r="I186" s="101"/>
      <c r="J186" s="101"/>
      <c r="K186" s="101"/>
      <c r="L186" s="101"/>
      <c r="M186" s="101"/>
      <c r="N186" s="101"/>
    </row>
    <row r="187" spans="3:14" x14ac:dyDescent="0.25">
      <c r="C187" s="101"/>
      <c r="D187" s="101"/>
      <c r="E187" s="101"/>
      <c r="F187" s="101"/>
      <c r="G187" s="101"/>
      <c r="H187" s="101"/>
      <c r="I187" s="101"/>
      <c r="J187" s="101"/>
      <c r="K187" s="101"/>
      <c r="L187" s="101"/>
      <c r="M187" s="101"/>
      <c r="N187" s="101"/>
    </row>
    <row r="188" spans="3:14" x14ac:dyDescent="0.25">
      <c r="C188" s="101"/>
      <c r="D188" s="101"/>
      <c r="E188" s="101"/>
      <c r="F188" s="101"/>
      <c r="G188" s="101"/>
      <c r="H188" s="101"/>
      <c r="I188" s="101"/>
      <c r="J188" s="101"/>
      <c r="K188" s="101"/>
      <c r="L188" s="101"/>
      <c r="M188" s="101"/>
      <c r="N188" s="101"/>
    </row>
    <row r="189" spans="3:14" x14ac:dyDescent="0.25">
      <c r="C189" s="101"/>
      <c r="D189" s="101"/>
      <c r="E189" s="101"/>
      <c r="F189" s="101"/>
      <c r="G189" s="101"/>
      <c r="H189" s="101"/>
      <c r="I189" s="101"/>
      <c r="J189" s="101"/>
      <c r="K189" s="101"/>
      <c r="L189" s="101"/>
      <c r="M189" s="101"/>
      <c r="N189" s="101"/>
    </row>
    <row r="190" spans="3:14" x14ac:dyDescent="0.25">
      <c r="C190" s="101"/>
      <c r="D190" s="101"/>
      <c r="E190" s="101"/>
      <c r="F190" s="101"/>
      <c r="G190" s="101"/>
      <c r="H190" s="101"/>
      <c r="I190" s="101"/>
      <c r="J190" s="101"/>
      <c r="K190" s="101"/>
      <c r="L190" s="101"/>
      <c r="M190" s="101"/>
      <c r="N190" s="101"/>
    </row>
    <row r="191" spans="3:14" x14ac:dyDescent="0.25">
      <c r="C191" s="101"/>
      <c r="D191" s="101"/>
      <c r="E191" s="101"/>
      <c r="F191" s="101"/>
      <c r="G191" s="101"/>
      <c r="H191" s="101"/>
      <c r="I191" s="101"/>
      <c r="J191" s="101"/>
      <c r="K191" s="101"/>
      <c r="L191" s="101"/>
      <c r="M191" s="101"/>
      <c r="N191" s="101"/>
    </row>
    <row r="192" spans="3:14" x14ac:dyDescent="0.25">
      <c r="C192" s="101"/>
      <c r="D192" s="101"/>
      <c r="E192" s="101"/>
      <c r="F192" s="101"/>
      <c r="G192" s="101"/>
      <c r="H192" s="101"/>
      <c r="I192" s="101"/>
      <c r="J192" s="101"/>
      <c r="K192" s="101"/>
      <c r="L192" s="101"/>
      <c r="M192" s="101"/>
      <c r="N192" s="101"/>
    </row>
    <row r="193" spans="3:14" x14ac:dyDescent="0.25">
      <c r="C193" s="101"/>
      <c r="D193" s="101"/>
      <c r="E193" s="101"/>
      <c r="F193" s="101"/>
      <c r="G193" s="101"/>
      <c r="H193" s="101"/>
      <c r="I193" s="101"/>
      <c r="J193" s="101"/>
      <c r="K193" s="101"/>
      <c r="L193" s="101"/>
      <c r="M193" s="101"/>
      <c r="N193" s="101"/>
    </row>
    <row r="194" spans="3:14" x14ac:dyDescent="0.25">
      <c r="C194" s="101"/>
      <c r="D194" s="101"/>
      <c r="E194" s="101"/>
      <c r="F194" s="101"/>
      <c r="G194" s="101"/>
      <c r="H194" s="101"/>
      <c r="I194" s="101"/>
      <c r="J194" s="101"/>
      <c r="K194" s="101"/>
      <c r="L194" s="101"/>
      <c r="M194" s="101"/>
      <c r="N194" s="101"/>
    </row>
    <row r="195" spans="3:14" x14ac:dyDescent="0.25">
      <c r="C195" s="101"/>
      <c r="D195" s="101"/>
      <c r="E195" s="101"/>
      <c r="F195" s="101"/>
      <c r="G195" s="101"/>
      <c r="H195" s="101"/>
      <c r="I195" s="101"/>
      <c r="J195" s="101"/>
      <c r="K195" s="101"/>
      <c r="L195" s="101"/>
      <c r="M195" s="101"/>
      <c r="N195" s="101"/>
    </row>
    <row r="196" spans="3:14" x14ac:dyDescent="0.25">
      <c r="C196" s="101"/>
      <c r="D196" s="101"/>
      <c r="E196" s="101"/>
      <c r="F196" s="101"/>
      <c r="G196" s="101"/>
      <c r="H196" s="101"/>
      <c r="I196" s="101"/>
      <c r="J196" s="101"/>
      <c r="K196" s="101"/>
      <c r="L196" s="101"/>
      <c r="M196" s="101"/>
      <c r="N196" s="101"/>
    </row>
    <row r="197" spans="3:14" x14ac:dyDescent="0.25">
      <c r="C197" s="101"/>
      <c r="D197" s="101"/>
      <c r="E197" s="101"/>
      <c r="F197" s="101"/>
      <c r="G197" s="101"/>
      <c r="H197" s="101"/>
      <c r="I197" s="101"/>
      <c r="J197" s="101"/>
      <c r="K197" s="101"/>
      <c r="L197" s="101"/>
      <c r="M197" s="101"/>
      <c r="N197" s="101"/>
    </row>
    <row r="198" spans="3:14" x14ac:dyDescent="0.25">
      <c r="C198" s="101"/>
      <c r="D198" s="101"/>
      <c r="E198" s="101"/>
      <c r="F198" s="101"/>
      <c r="G198" s="101"/>
      <c r="H198" s="101"/>
      <c r="I198" s="101"/>
      <c r="J198" s="101"/>
      <c r="K198" s="101"/>
      <c r="L198" s="101"/>
      <c r="M198" s="101"/>
      <c r="N198" s="101"/>
    </row>
    <row r="199" spans="3:14" x14ac:dyDescent="0.25">
      <c r="C199" s="101"/>
      <c r="D199" s="101"/>
      <c r="E199" s="101"/>
      <c r="F199" s="101"/>
      <c r="G199" s="101"/>
      <c r="H199" s="101"/>
      <c r="I199" s="101"/>
      <c r="J199" s="101"/>
      <c r="K199" s="101"/>
      <c r="L199" s="101"/>
      <c r="M199" s="101"/>
      <c r="N199" s="101"/>
    </row>
    <row r="200" spans="3:14" x14ac:dyDescent="0.25">
      <c r="C200" s="101"/>
      <c r="D200" s="101"/>
      <c r="E200" s="101"/>
      <c r="F200" s="101"/>
      <c r="G200" s="101"/>
      <c r="H200" s="101"/>
      <c r="I200" s="101"/>
      <c r="J200" s="101"/>
      <c r="K200" s="101"/>
      <c r="L200" s="101"/>
      <c r="M200" s="101"/>
      <c r="N200" s="101"/>
    </row>
    <row r="201" spans="3:14" x14ac:dyDescent="0.25">
      <c r="C201" s="101"/>
      <c r="D201" s="101"/>
      <c r="E201" s="101"/>
      <c r="F201" s="101"/>
      <c r="G201" s="101"/>
      <c r="H201" s="101"/>
      <c r="I201" s="101"/>
      <c r="J201" s="101"/>
      <c r="K201" s="101"/>
      <c r="L201" s="101"/>
      <c r="M201" s="101"/>
      <c r="N201" s="101"/>
    </row>
    <row r="202" spans="3:14" x14ac:dyDescent="0.25">
      <c r="C202" s="101"/>
      <c r="D202" s="101"/>
      <c r="E202" s="101"/>
      <c r="F202" s="101"/>
      <c r="G202" s="101"/>
      <c r="H202" s="101"/>
      <c r="I202" s="101"/>
      <c r="J202" s="101"/>
      <c r="K202" s="101"/>
      <c r="L202" s="101"/>
      <c r="M202" s="101"/>
      <c r="N202" s="101"/>
    </row>
    <row r="203" spans="3:14" x14ac:dyDescent="0.25">
      <c r="C203" s="101"/>
      <c r="D203" s="101"/>
      <c r="E203" s="101"/>
      <c r="F203" s="101"/>
      <c r="G203" s="101"/>
      <c r="H203" s="101"/>
      <c r="I203" s="101"/>
      <c r="J203" s="101"/>
      <c r="K203" s="101"/>
      <c r="L203" s="101"/>
      <c r="M203" s="101"/>
      <c r="N203" s="101"/>
    </row>
    <row r="204" spans="3:14" x14ac:dyDescent="0.25">
      <c r="C204" s="101"/>
      <c r="D204" s="101"/>
      <c r="E204" s="101"/>
      <c r="F204" s="101"/>
      <c r="G204" s="101"/>
      <c r="H204" s="101"/>
      <c r="I204" s="101"/>
      <c r="J204" s="101"/>
      <c r="K204" s="101"/>
      <c r="L204" s="101"/>
      <c r="M204" s="101"/>
      <c r="N204" s="101"/>
    </row>
    <row r="205" spans="3:14" x14ac:dyDescent="0.25">
      <c r="C205" s="101"/>
      <c r="D205" s="101"/>
      <c r="E205" s="101"/>
      <c r="F205" s="101"/>
      <c r="G205" s="101"/>
      <c r="H205" s="101"/>
      <c r="I205" s="101"/>
      <c r="J205" s="101"/>
      <c r="K205" s="101"/>
      <c r="L205" s="101"/>
      <c r="M205" s="101"/>
      <c r="N205" s="101"/>
    </row>
    <row r="206" spans="3:14" x14ac:dyDescent="0.25">
      <c r="C206" s="101"/>
      <c r="D206" s="101"/>
      <c r="E206" s="101"/>
      <c r="F206" s="101"/>
      <c r="G206" s="101"/>
      <c r="H206" s="101"/>
      <c r="I206" s="101"/>
      <c r="J206" s="101"/>
      <c r="K206" s="101"/>
      <c r="L206" s="101"/>
      <c r="M206" s="101"/>
      <c r="N206" s="101"/>
    </row>
    <row r="207" spans="3:14" x14ac:dyDescent="0.25">
      <c r="C207" s="101"/>
      <c r="D207" s="101"/>
      <c r="E207" s="101"/>
      <c r="F207" s="101"/>
      <c r="G207" s="101"/>
      <c r="H207" s="101"/>
      <c r="I207" s="101"/>
      <c r="J207" s="101"/>
      <c r="K207" s="101"/>
      <c r="L207" s="101"/>
      <c r="M207" s="101"/>
      <c r="N207" s="101"/>
    </row>
    <row r="208" spans="3:14" x14ac:dyDescent="0.25">
      <c r="C208" s="101"/>
      <c r="D208" s="101"/>
      <c r="E208" s="101"/>
      <c r="F208" s="101"/>
      <c r="G208" s="101"/>
      <c r="H208" s="101"/>
      <c r="I208" s="101"/>
      <c r="J208" s="101"/>
      <c r="K208" s="101"/>
      <c r="L208" s="101"/>
      <c r="M208" s="101"/>
      <c r="N208" s="101"/>
    </row>
    <row r="209" spans="3:14" x14ac:dyDescent="0.25">
      <c r="C209" s="101"/>
      <c r="D209" s="101"/>
      <c r="E209" s="101"/>
      <c r="F209" s="101"/>
      <c r="G209" s="101"/>
      <c r="H209" s="101"/>
      <c r="I209" s="101"/>
      <c r="J209" s="101"/>
      <c r="K209" s="101"/>
      <c r="L209" s="101"/>
      <c r="M209" s="101"/>
      <c r="N209" s="101"/>
    </row>
    <row r="210" spans="3:14" x14ac:dyDescent="0.25">
      <c r="C210" s="101"/>
      <c r="D210" s="101"/>
      <c r="E210" s="101"/>
      <c r="F210" s="101"/>
      <c r="G210" s="101"/>
      <c r="H210" s="101"/>
      <c r="I210" s="101"/>
      <c r="J210" s="101"/>
      <c r="K210" s="101"/>
      <c r="L210" s="101"/>
      <c r="M210" s="101"/>
      <c r="N210" s="101"/>
    </row>
    <row r="211" spans="3:14" x14ac:dyDescent="0.25">
      <c r="C211" s="101"/>
      <c r="D211" s="101"/>
      <c r="E211" s="101"/>
      <c r="F211" s="101"/>
      <c r="G211" s="101"/>
      <c r="H211" s="101"/>
      <c r="I211" s="101"/>
      <c r="J211" s="101"/>
      <c r="K211" s="101"/>
      <c r="L211" s="101"/>
      <c r="M211" s="101"/>
      <c r="N211" s="101"/>
    </row>
    <row r="212" spans="3:14" x14ac:dyDescent="0.25">
      <c r="C212" s="101"/>
      <c r="D212" s="101"/>
      <c r="E212" s="101"/>
      <c r="F212" s="101"/>
      <c r="G212" s="101"/>
      <c r="H212" s="101"/>
      <c r="I212" s="101"/>
      <c r="J212" s="101"/>
      <c r="K212" s="101"/>
      <c r="L212" s="101"/>
      <c r="M212" s="101"/>
      <c r="N212" s="101"/>
    </row>
    <row r="213" spans="3:14" x14ac:dyDescent="0.25">
      <c r="C213" s="101"/>
      <c r="D213" s="101"/>
      <c r="E213" s="101"/>
      <c r="F213" s="101"/>
      <c r="G213" s="101"/>
      <c r="H213" s="101"/>
      <c r="I213" s="101"/>
      <c r="J213" s="101"/>
      <c r="K213" s="101"/>
      <c r="L213" s="101"/>
      <c r="M213" s="101"/>
      <c r="N213" s="101"/>
    </row>
    <row r="214" spans="3:14" x14ac:dyDescent="0.25">
      <c r="C214" s="101"/>
      <c r="D214" s="101"/>
      <c r="E214" s="101"/>
      <c r="F214" s="101"/>
      <c r="G214" s="101"/>
      <c r="H214" s="101"/>
      <c r="I214" s="101"/>
      <c r="J214" s="101"/>
      <c r="K214" s="101"/>
      <c r="L214" s="101"/>
      <c r="M214" s="101"/>
      <c r="N214" s="101"/>
    </row>
    <row r="215" spans="3:14" x14ac:dyDescent="0.25">
      <c r="C215" s="101"/>
      <c r="D215" s="101"/>
      <c r="E215" s="101"/>
      <c r="F215" s="101"/>
      <c r="G215" s="101"/>
      <c r="H215" s="101"/>
      <c r="I215" s="101"/>
      <c r="J215" s="101"/>
      <c r="K215" s="101"/>
      <c r="L215" s="101"/>
      <c r="M215" s="101"/>
      <c r="N215" s="101"/>
    </row>
    <row r="216" spans="3:14" x14ac:dyDescent="0.25">
      <c r="C216" s="101"/>
      <c r="D216" s="101"/>
      <c r="E216" s="101"/>
      <c r="F216" s="101"/>
      <c r="G216" s="101"/>
      <c r="H216" s="101"/>
      <c r="I216" s="101"/>
      <c r="J216" s="101"/>
      <c r="K216" s="101"/>
      <c r="L216" s="101"/>
      <c r="M216" s="101"/>
      <c r="N216" s="101"/>
    </row>
    <row r="217" spans="3:14" x14ac:dyDescent="0.25">
      <c r="C217" s="101"/>
      <c r="D217" s="101"/>
      <c r="E217" s="101"/>
      <c r="F217" s="101"/>
      <c r="G217" s="101"/>
      <c r="H217" s="101"/>
      <c r="I217" s="101"/>
      <c r="J217" s="101"/>
      <c r="K217" s="101"/>
      <c r="L217" s="101"/>
      <c r="M217" s="101"/>
      <c r="N217" s="101"/>
    </row>
    <row r="218" spans="3:14" x14ac:dyDescent="0.25">
      <c r="C218" s="101"/>
      <c r="D218" s="101"/>
      <c r="E218" s="101"/>
      <c r="F218" s="101"/>
      <c r="G218" s="101"/>
      <c r="H218" s="101"/>
      <c r="I218" s="101"/>
      <c r="J218" s="101"/>
      <c r="K218" s="101"/>
      <c r="L218" s="101"/>
      <c r="M218" s="101"/>
      <c r="N218" s="101"/>
    </row>
  </sheetData>
  <mergeCells count="5">
    <mergeCell ref="A2:D2"/>
    <mergeCell ref="A3:D3"/>
    <mergeCell ref="A4:D4"/>
    <mergeCell ref="A5:D5"/>
    <mergeCell ref="A6:D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0"/>
  <sheetViews>
    <sheetView showGridLines="0" workbookViewId="0">
      <pane xSplit="2" ySplit="8" topLeftCell="C9" activePane="bottomRight" state="frozen"/>
      <selection activeCell="F25" sqref="F25"/>
      <selection pane="topRight" activeCell="F25" sqref="F25"/>
      <selection pane="bottomLeft" activeCell="F25" sqref="F25"/>
      <selection pane="bottomRight" activeCell="F24" sqref="F24"/>
    </sheetView>
  </sheetViews>
  <sheetFormatPr baseColWidth="10" defaultColWidth="11.5703125" defaultRowHeight="15" x14ac:dyDescent="0.25"/>
  <cols>
    <col min="1" max="1" width="9" style="37" customWidth="1"/>
    <col min="2" max="2" width="49.5703125" style="37" customWidth="1"/>
    <col min="3" max="13" width="17.85546875" style="37" bestFit="1" customWidth="1"/>
    <col min="14" max="15" width="11.5703125" style="37"/>
    <col min="16" max="16" width="12.140625" style="37" bestFit="1" customWidth="1"/>
    <col min="17" max="16384" width="11.5703125" style="37"/>
  </cols>
  <sheetData>
    <row r="2" spans="1:13" s="54" customFormat="1" ht="26.25" customHeight="1" x14ac:dyDescent="0.2">
      <c r="A2" s="153" t="s">
        <v>0</v>
      </c>
      <c r="B2" s="153"/>
      <c r="C2" s="153"/>
      <c r="D2" s="153"/>
      <c r="E2" s="115"/>
      <c r="F2" s="115"/>
      <c r="G2" s="115"/>
      <c r="H2" s="115"/>
      <c r="I2" s="115"/>
      <c r="J2" s="115"/>
      <c r="K2" s="115"/>
      <c r="L2" s="115"/>
      <c r="M2" s="115"/>
    </row>
    <row r="3" spans="1:13" s="54" customFormat="1" ht="21" customHeight="1" x14ac:dyDescent="0.2">
      <c r="A3" s="154" t="s">
        <v>1</v>
      </c>
      <c r="B3" s="154"/>
      <c r="C3" s="154"/>
      <c r="D3" s="154"/>
      <c r="E3" s="116"/>
      <c r="F3" s="116"/>
      <c r="G3" s="116"/>
      <c r="H3" s="116"/>
      <c r="I3" s="116"/>
      <c r="J3" s="116"/>
      <c r="K3" s="116"/>
      <c r="L3" s="116"/>
      <c r="M3" s="116"/>
    </row>
    <row r="4" spans="1:13" s="54" customFormat="1" ht="15.75" customHeight="1" x14ac:dyDescent="0.2">
      <c r="A4" s="155" t="s">
        <v>2</v>
      </c>
      <c r="B4" s="155"/>
      <c r="C4" s="155"/>
      <c r="D4" s="155"/>
      <c r="E4" s="117"/>
      <c r="F4" s="117"/>
      <c r="G4" s="117"/>
      <c r="H4" s="117"/>
      <c r="I4" s="117"/>
      <c r="J4" s="117"/>
      <c r="K4" s="117"/>
      <c r="L4" s="117"/>
      <c r="M4" s="117"/>
    </row>
    <row r="5" spans="1:13" s="54" customFormat="1" ht="15.75" customHeight="1" x14ac:dyDescent="0.2">
      <c r="A5" s="155" t="s">
        <v>3</v>
      </c>
      <c r="B5" s="155"/>
      <c r="C5" s="155"/>
      <c r="D5" s="155"/>
      <c r="E5" s="117"/>
      <c r="F5" s="117"/>
      <c r="G5" s="117"/>
      <c r="H5" s="117"/>
      <c r="I5" s="117"/>
      <c r="J5" s="117"/>
      <c r="K5" s="117"/>
      <c r="L5" s="117"/>
      <c r="M5" s="117"/>
    </row>
    <row r="6" spans="1:13" s="54" customFormat="1" ht="15.75" x14ac:dyDescent="0.2">
      <c r="A6" s="155" t="s">
        <v>386</v>
      </c>
      <c r="B6" s="155"/>
      <c r="C6" s="155"/>
      <c r="D6" s="155"/>
      <c r="E6" s="117"/>
      <c r="F6" s="117"/>
      <c r="G6" s="117"/>
      <c r="H6" s="117"/>
      <c r="I6" s="117"/>
      <c r="J6" s="117"/>
      <c r="K6" s="117"/>
      <c r="L6" s="117"/>
      <c r="M6" s="117"/>
    </row>
    <row r="7" spans="1:13" x14ac:dyDescent="0.25">
      <c r="B7" s="55"/>
      <c r="C7"/>
    </row>
    <row r="8" spans="1:13" ht="28.5" customHeight="1" x14ac:dyDescent="0.25">
      <c r="B8" s="8" t="s">
        <v>4</v>
      </c>
      <c r="C8" s="7">
        <v>1992</v>
      </c>
    </row>
    <row r="9" spans="1:13" x14ac:dyDescent="0.25">
      <c r="B9" s="12" t="s">
        <v>270</v>
      </c>
      <c r="C9" s="118">
        <f>C10+C14+C18</f>
        <v>7361274171</v>
      </c>
    </row>
    <row r="10" spans="1:13" x14ac:dyDescent="0.25">
      <c r="B10" s="56" t="s">
        <v>275</v>
      </c>
      <c r="C10" s="119">
        <f t="shared" ref="C10" si="0">SUM(C11:C13)</f>
        <v>4407575130</v>
      </c>
    </row>
    <row r="11" spans="1:13" x14ac:dyDescent="0.25">
      <c r="B11" s="57" t="s">
        <v>307</v>
      </c>
      <c r="C11" s="120">
        <v>2822924639</v>
      </c>
    </row>
    <row r="12" spans="1:13" x14ac:dyDescent="0.25">
      <c r="B12" s="57" t="s">
        <v>308</v>
      </c>
      <c r="C12" s="120">
        <v>421119878</v>
      </c>
    </row>
    <row r="13" spans="1:13" x14ac:dyDescent="0.25">
      <c r="B13" s="59" t="s">
        <v>309</v>
      </c>
      <c r="C13" s="120">
        <v>1163530613</v>
      </c>
    </row>
    <row r="14" spans="1:13" x14ac:dyDescent="0.25">
      <c r="B14" s="60" t="s">
        <v>274</v>
      </c>
      <c r="C14" s="119">
        <f t="shared" ref="C14" si="1">SUM(C15:C17)</f>
        <v>1700235982</v>
      </c>
    </row>
    <row r="15" spans="1:13" x14ac:dyDescent="0.25">
      <c r="B15" s="59" t="s">
        <v>310</v>
      </c>
      <c r="C15" s="120">
        <v>1078427161</v>
      </c>
    </row>
    <row r="16" spans="1:13" x14ac:dyDescent="0.25">
      <c r="B16" s="59" t="s">
        <v>311</v>
      </c>
      <c r="C16" s="120">
        <v>611678873</v>
      </c>
    </row>
    <row r="17" spans="2:4" x14ac:dyDescent="0.25">
      <c r="B17" s="59" t="s">
        <v>312</v>
      </c>
      <c r="C17" s="120">
        <v>10129948</v>
      </c>
    </row>
    <row r="18" spans="2:4" x14ac:dyDescent="0.25">
      <c r="B18" s="60" t="s">
        <v>279</v>
      </c>
      <c r="C18" s="119">
        <f t="shared" ref="C18" si="2">SUM(C19:C21)</f>
        <v>1253463059</v>
      </c>
      <c r="D18" s="61"/>
    </row>
    <row r="19" spans="2:4" x14ac:dyDescent="0.25">
      <c r="B19" s="59" t="s">
        <v>313</v>
      </c>
      <c r="C19" s="120">
        <v>1221432028</v>
      </c>
      <c r="D19" s="62"/>
    </row>
    <row r="20" spans="2:4" x14ac:dyDescent="0.25">
      <c r="B20" s="59" t="s">
        <v>314</v>
      </c>
      <c r="C20" s="120">
        <v>417496</v>
      </c>
    </row>
    <row r="21" spans="2:4" x14ac:dyDescent="0.25">
      <c r="B21" s="59" t="s">
        <v>315</v>
      </c>
      <c r="C21" s="120">
        <v>31613535</v>
      </c>
    </row>
    <row r="22" spans="2:4" x14ac:dyDescent="0.25">
      <c r="B22" s="12" t="s">
        <v>285</v>
      </c>
      <c r="C22" s="118">
        <f t="shared" ref="C22" si="3">C23+C27+C31+C34+C37</f>
        <v>9453954376</v>
      </c>
    </row>
    <row r="23" spans="2:4" x14ac:dyDescent="0.25">
      <c r="B23" s="60" t="s">
        <v>286</v>
      </c>
      <c r="C23" s="130">
        <f t="shared" ref="C23" si="4">SUM(C24:C26)</f>
        <v>3954357204</v>
      </c>
    </row>
    <row r="24" spans="2:4" x14ac:dyDescent="0.25">
      <c r="B24" s="59" t="s">
        <v>318</v>
      </c>
      <c r="C24" s="121">
        <v>268010897</v>
      </c>
    </row>
    <row r="25" spans="2:4" x14ac:dyDescent="0.25">
      <c r="B25" s="59" t="s">
        <v>316</v>
      </c>
      <c r="C25" s="121">
        <v>3385915274</v>
      </c>
    </row>
    <row r="26" spans="2:4" x14ac:dyDescent="0.25">
      <c r="B26" s="59" t="s">
        <v>317</v>
      </c>
      <c r="C26" s="121">
        <v>300431033</v>
      </c>
    </row>
    <row r="27" spans="2:4" x14ac:dyDescent="0.25">
      <c r="B27" s="60" t="s">
        <v>287</v>
      </c>
      <c r="C27" s="130">
        <f t="shared" ref="C27" si="5">SUM(C28:C30)</f>
        <v>12005754</v>
      </c>
    </row>
    <row r="28" spans="2:4" x14ac:dyDescent="0.25">
      <c r="B28" s="59" t="s">
        <v>319</v>
      </c>
      <c r="C28" s="121">
        <v>600000</v>
      </c>
    </row>
    <row r="29" spans="2:4" x14ac:dyDescent="0.25">
      <c r="B29" s="59" t="s">
        <v>320</v>
      </c>
      <c r="C29" s="121">
        <v>11004154</v>
      </c>
    </row>
    <row r="30" spans="2:4" x14ac:dyDescent="0.25">
      <c r="B30" s="59" t="s">
        <v>321</v>
      </c>
      <c r="C30" s="121">
        <v>401600</v>
      </c>
    </row>
    <row r="31" spans="2:4" x14ac:dyDescent="0.25">
      <c r="B31" s="60" t="s">
        <v>295</v>
      </c>
      <c r="C31" s="130">
        <f t="shared" ref="C31" si="6">SUM(C32:C33)</f>
        <v>2747202752</v>
      </c>
    </row>
    <row r="32" spans="2:4" x14ac:dyDescent="0.25">
      <c r="B32" s="59" t="s">
        <v>322</v>
      </c>
      <c r="C32" s="121">
        <v>2737735393</v>
      </c>
    </row>
    <row r="33" spans="2:6" x14ac:dyDescent="0.25">
      <c r="B33" s="59" t="s">
        <v>311</v>
      </c>
      <c r="C33" s="121">
        <v>9467359</v>
      </c>
      <c r="F33" s="58"/>
    </row>
    <row r="34" spans="2:6" x14ac:dyDescent="0.25">
      <c r="B34" s="60" t="s">
        <v>297</v>
      </c>
      <c r="C34" s="130">
        <f t="shared" ref="C34" si="7">SUM(C35:C36)</f>
        <v>1620984775</v>
      </c>
    </row>
    <row r="35" spans="2:6" x14ac:dyDescent="0.25">
      <c r="B35" s="59" t="s">
        <v>323</v>
      </c>
      <c r="C35" s="121">
        <v>72625</v>
      </c>
    </row>
    <row r="36" spans="2:6" x14ac:dyDescent="0.25">
      <c r="B36" s="59" t="s">
        <v>324</v>
      </c>
      <c r="C36" s="121">
        <v>1620912150</v>
      </c>
    </row>
    <row r="37" spans="2:6" x14ac:dyDescent="0.25">
      <c r="B37" s="60" t="s">
        <v>300</v>
      </c>
      <c r="C37" s="130">
        <f t="shared" ref="C37" si="8">SUM(C38:C39)</f>
        <v>1119403891</v>
      </c>
    </row>
    <row r="38" spans="2:6" x14ac:dyDescent="0.25">
      <c r="B38" s="59" t="s">
        <v>325</v>
      </c>
      <c r="C38" s="121">
        <v>42703891</v>
      </c>
    </row>
    <row r="39" spans="2:6" x14ac:dyDescent="0.25">
      <c r="B39" s="59" t="s">
        <v>326</v>
      </c>
      <c r="C39" s="121">
        <v>1076700000</v>
      </c>
    </row>
    <row r="40" spans="2:6" x14ac:dyDescent="0.25">
      <c r="B40" s="8"/>
      <c r="C40" s="114">
        <f t="shared" ref="C40" si="9">+C9+C22</f>
        <v>16815228547</v>
      </c>
    </row>
    <row r="41" spans="2:6" x14ac:dyDescent="0.25">
      <c r="B41" s="63" t="s">
        <v>202</v>
      </c>
    </row>
    <row r="42" spans="2:6" x14ac:dyDescent="0.25">
      <c r="B42" s="63" t="s">
        <v>203</v>
      </c>
    </row>
    <row r="43" spans="2:6" x14ac:dyDescent="0.25">
      <c r="B43" s="64"/>
      <c r="C43" s="101"/>
    </row>
    <row r="44" spans="2:6" x14ac:dyDescent="0.25">
      <c r="B44" s="46"/>
      <c r="C44" s="101"/>
    </row>
    <row r="45" spans="2:6" x14ac:dyDescent="0.25">
      <c r="C45" s="101"/>
    </row>
    <row r="46" spans="2:6" x14ac:dyDescent="0.25">
      <c r="C46" s="101"/>
    </row>
    <row r="47" spans="2:6" x14ac:dyDescent="0.25">
      <c r="C47" s="101"/>
    </row>
    <row r="48" spans="2:6" x14ac:dyDescent="0.25">
      <c r="C48" s="101"/>
    </row>
    <row r="49" spans="3:3" x14ac:dyDescent="0.25">
      <c r="C49" s="101"/>
    </row>
    <row r="50" spans="3:3" x14ac:dyDescent="0.25">
      <c r="C50" s="101"/>
    </row>
    <row r="51" spans="3:3" x14ac:dyDescent="0.25">
      <c r="C51" s="101"/>
    </row>
    <row r="52" spans="3:3" x14ac:dyDescent="0.25">
      <c r="C52" s="101"/>
    </row>
    <row r="53" spans="3:3" x14ac:dyDescent="0.25">
      <c r="C53" s="101"/>
    </row>
    <row r="54" spans="3:3" x14ac:dyDescent="0.25">
      <c r="C54" s="101"/>
    </row>
    <row r="55" spans="3:3" x14ac:dyDescent="0.25">
      <c r="C55" s="101"/>
    </row>
    <row r="56" spans="3:3" x14ac:dyDescent="0.25">
      <c r="C56" s="101"/>
    </row>
    <row r="57" spans="3:3" x14ac:dyDescent="0.25">
      <c r="C57" s="101"/>
    </row>
    <row r="58" spans="3:3" x14ac:dyDescent="0.25">
      <c r="C58" s="101"/>
    </row>
    <row r="59" spans="3:3" x14ac:dyDescent="0.25">
      <c r="C59" s="101"/>
    </row>
    <row r="60" spans="3:3" x14ac:dyDescent="0.25">
      <c r="C60" s="101"/>
    </row>
    <row r="61" spans="3:3" x14ac:dyDescent="0.25">
      <c r="C61" s="101"/>
    </row>
    <row r="62" spans="3:3" x14ac:dyDescent="0.25">
      <c r="C62" s="101"/>
    </row>
    <row r="63" spans="3:3" x14ac:dyDescent="0.25">
      <c r="C63" s="101"/>
    </row>
    <row r="64" spans="3:3" x14ac:dyDescent="0.25">
      <c r="C64" s="101"/>
    </row>
    <row r="65" spans="3:3" x14ac:dyDescent="0.25">
      <c r="C65" s="101"/>
    </row>
    <row r="66" spans="3:3" x14ac:dyDescent="0.25">
      <c r="C66" s="101"/>
    </row>
    <row r="67" spans="3:3" x14ac:dyDescent="0.25">
      <c r="C67" s="101"/>
    </row>
    <row r="68" spans="3:3" x14ac:dyDescent="0.25">
      <c r="C68" s="101"/>
    </row>
    <row r="69" spans="3:3" x14ac:dyDescent="0.25">
      <c r="C69" s="101"/>
    </row>
    <row r="70" spans="3:3" x14ac:dyDescent="0.25">
      <c r="C70" s="101"/>
    </row>
    <row r="71" spans="3:3" x14ac:dyDescent="0.25">
      <c r="C71" s="101"/>
    </row>
    <row r="72" spans="3:3" x14ac:dyDescent="0.25">
      <c r="C72" s="101"/>
    </row>
    <row r="73" spans="3:3" x14ac:dyDescent="0.25">
      <c r="C73" s="101"/>
    </row>
    <row r="74" spans="3:3" x14ac:dyDescent="0.25">
      <c r="C74" s="101"/>
    </row>
    <row r="75" spans="3:3" x14ac:dyDescent="0.25">
      <c r="C75" s="101"/>
    </row>
    <row r="76" spans="3:3" x14ac:dyDescent="0.25">
      <c r="C76" s="101"/>
    </row>
    <row r="77" spans="3:3" x14ac:dyDescent="0.25">
      <c r="C77" s="101"/>
    </row>
    <row r="78" spans="3:3" x14ac:dyDescent="0.25">
      <c r="C78" s="101"/>
    </row>
    <row r="79" spans="3:3" x14ac:dyDescent="0.25">
      <c r="C79" s="101"/>
    </row>
    <row r="80" spans="3:3" x14ac:dyDescent="0.25">
      <c r="C80" s="101"/>
    </row>
    <row r="81" spans="3:13" x14ac:dyDescent="0.25">
      <c r="C81" s="101"/>
    </row>
    <row r="82" spans="3:13" x14ac:dyDescent="0.25">
      <c r="C82" s="101"/>
    </row>
    <row r="83" spans="3:13" x14ac:dyDescent="0.25">
      <c r="C83" s="101"/>
    </row>
    <row r="84" spans="3:13" x14ac:dyDescent="0.25">
      <c r="C84" s="101"/>
      <c r="D84" s="101"/>
      <c r="E84" s="101"/>
      <c r="F84" s="101"/>
      <c r="G84" s="101"/>
      <c r="H84" s="101"/>
      <c r="I84" s="101"/>
      <c r="J84" s="101"/>
      <c r="K84" s="101"/>
      <c r="L84" s="101"/>
      <c r="M84" s="101"/>
    </row>
    <row r="85" spans="3:13" x14ac:dyDescent="0.25">
      <c r="C85" s="101"/>
      <c r="D85" s="101"/>
      <c r="E85" s="101"/>
      <c r="F85" s="101"/>
      <c r="G85" s="101"/>
      <c r="H85" s="101"/>
      <c r="I85" s="101"/>
      <c r="J85" s="101"/>
      <c r="K85" s="101"/>
      <c r="L85" s="101"/>
      <c r="M85" s="101"/>
    </row>
    <row r="86" spans="3:13" x14ac:dyDescent="0.25">
      <c r="C86" s="101"/>
      <c r="D86" s="101"/>
      <c r="E86" s="101"/>
      <c r="F86" s="101"/>
      <c r="G86" s="101"/>
      <c r="H86" s="101"/>
      <c r="I86" s="101"/>
      <c r="J86" s="101"/>
      <c r="K86" s="101"/>
      <c r="L86" s="101"/>
      <c r="M86" s="101"/>
    </row>
    <row r="87" spans="3:13" x14ac:dyDescent="0.25">
      <c r="C87" s="101"/>
      <c r="D87" s="101"/>
      <c r="E87" s="101"/>
      <c r="F87" s="101"/>
      <c r="G87" s="101"/>
      <c r="H87" s="101"/>
      <c r="I87" s="101"/>
      <c r="J87" s="101"/>
      <c r="K87" s="101"/>
      <c r="L87" s="101"/>
      <c r="M87" s="101"/>
    </row>
    <row r="88" spans="3:13" x14ac:dyDescent="0.25">
      <c r="C88" s="101"/>
      <c r="D88" s="101"/>
      <c r="E88" s="101"/>
      <c r="F88" s="101"/>
      <c r="G88" s="101"/>
      <c r="H88" s="101"/>
      <c r="I88" s="101"/>
      <c r="J88" s="101"/>
      <c r="K88" s="101"/>
      <c r="L88" s="101"/>
      <c r="M88" s="101"/>
    </row>
    <row r="89" spans="3:13" x14ac:dyDescent="0.25">
      <c r="C89" s="101"/>
      <c r="D89" s="101"/>
      <c r="E89" s="101"/>
      <c r="F89" s="101"/>
      <c r="G89" s="101"/>
      <c r="H89" s="101"/>
      <c r="I89" s="101"/>
      <c r="J89" s="101"/>
      <c r="K89" s="101"/>
      <c r="L89" s="101"/>
      <c r="M89" s="101"/>
    </row>
    <row r="90" spans="3:13" x14ac:dyDescent="0.25">
      <c r="C90" s="101"/>
      <c r="D90" s="101"/>
      <c r="E90" s="101"/>
      <c r="F90" s="101"/>
      <c r="G90" s="101"/>
      <c r="H90" s="101"/>
      <c r="I90" s="101"/>
      <c r="J90" s="101"/>
      <c r="K90" s="101"/>
      <c r="L90" s="101"/>
      <c r="M90" s="101"/>
    </row>
    <row r="91" spans="3:13" x14ac:dyDescent="0.25">
      <c r="C91" s="101"/>
      <c r="D91" s="101"/>
      <c r="E91" s="101"/>
      <c r="F91" s="101"/>
      <c r="G91" s="101"/>
      <c r="H91" s="101"/>
      <c r="I91" s="101"/>
      <c r="J91" s="101"/>
      <c r="K91" s="101"/>
      <c r="L91" s="101"/>
      <c r="M91" s="101"/>
    </row>
    <row r="92" spans="3:13" x14ac:dyDescent="0.25">
      <c r="C92" s="101"/>
      <c r="D92" s="101"/>
      <c r="E92" s="101"/>
      <c r="F92" s="101"/>
      <c r="G92" s="101"/>
      <c r="H92" s="101"/>
      <c r="I92" s="101"/>
      <c r="J92" s="101"/>
      <c r="K92" s="101"/>
      <c r="L92" s="101"/>
      <c r="M92" s="101"/>
    </row>
    <row r="93" spans="3:13" x14ac:dyDescent="0.25">
      <c r="C93" s="101"/>
      <c r="D93" s="101"/>
      <c r="E93" s="101"/>
      <c r="F93" s="101"/>
      <c r="G93" s="101"/>
      <c r="H93" s="101"/>
      <c r="I93" s="101"/>
      <c r="J93" s="101"/>
      <c r="K93" s="101"/>
      <c r="L93" s="101"/>
      <c r="M93" s="101"/>
    </row>
    <row r="94" spans="3:13" x14ac:dyDescent="0.25">
      <c r="C94" s="101"/>
      <c r="D94" s="101"/>
      <c r="E94" s="101"/>
      <c r="F94" s="101"/>
      <c r="G94" s="101"/>
      <c r="H94" s="101"/>
      <c r="I94" s="101"/>
      <c r="J94" s="101"/>
      <c r="K94" s="101"/>
      <c r="L94" s="101"/>
      <c r="M94" s="101"/>
    </row>
    <row r="95" spans="3:13" x14ac:dyDescent="0.25">
      <c r="C95" s="101"/>
      <c r="D95" s="101"/>
      <c r="E95" s="101"/>
      <c r="F95" s="101"/>
      <c r="G95" s="101"/>
      <c r="H95" s="101"/>
      <c r="I95" s="101"/>
      <c r="J95" s="101"/>
      <c r="K95" s="101"/>
      <c r="L95" s="101"/>
      <c r="M95" s="101"/>
    </row>
    <row r="96" spans="3:13" x14ac:dyDescent="0.25">
      <c r="C96" s="101"/>
      <c r="D96" s="101"/>
      <c r="E96" s="101"/>
      <c r="F96" s="101"/>
      <c r="G96" s="101"/>
      <c r="H96" s="101"/>
      <c r="I96" s="101"/>
      <c r="J96" s="101"/>
      <c r="K96" s="101"/>
      <c r="L96" s="101"/>
      <c r="M96" s="101"/>
    </row>
    <row r="97" spans="3:13" x14ac:dyDescent="0.25">
      <c r="C97" s="101"/>
      <c r="D97" s="101"/>
      <c r="E97" s="101"/>
      <c r="F97" s="101"/>
      <c r="G97" s="101"/>
      <c r="H97" s="101"/>
      <c r="I97" s="101"/>
      <c r="J97" s="101"/>
      <c r="K97" s="101"/>
      <c r="L97" s="101"/>
      <c r="M97" s="101"/>
    </row>
    <row r="98" spans="3:13" x14ac:dyDescent="0.25">
      <c r="C98" s="101"/>
      <c r="D98" s="101"/>
      <c r="E98" s="101"/>
      <c r="F98" s="101"/>
      <c r="G98" s="101"/>
      <c r="H98" s="101"/>
      <c r="I98" s="101"/>
      <c r="J98" s="101"/>
      <c r="K98" s="101"/>
      <c r="L98" s="101"/>
      <c r="M98" s="101"/>
    </row>
    <row r="99" spans="3:13" x14ac:dyDescent="0.25">
      <c r="C99" s="101"/>
      <c r="D99" s="101"/>
      <c r="E99" s="101"/>
      <c r="F99" s="101"/>
      <c r="G99" s="101"/>
      <c r="H99" s="101"/>
      <c r="I99" s="101"/>
      <c r="J99" s="101"/>
      <c r="K99" s="101"/>
      <c r="L99" s="101"/>
      <c r="M99" s="101"/>
    </row>
    <row r="100" spans="3:13" x14ac:dyDescent="0.25">
      <c r="C100" s="101"/>
      <c r="D100" s="101"/>
      <c r="E100" s="101"/>
      <c r="F100" s="101"/>
      <c r="G100" s="101"/>
      <c r="H100" s="101"/>
      <c r="I100" s="101"/>
      <c r="J100" s="101"/>
      <c r="K100" s="101"/>
      <c r="L100" s="101"/>
      <c r="M100" s="101"/>
    </row>
    <row r="101" spans="3:13" x14ac:dyDescent="0.25">
      <c r="C101" s="101"/>
      <c r="D101" s="101"/>
      <c r="E101" s="101"/>
      <c r="F101" s="101"/>
      <c r="G101" s="101"/>
      <c r="H101" s="101"/>
      <c r="I101" s="101"/>
      <c r="J101" s="101"/>
      <c r="K101" s="101"/>
      <c r="L101" s="101"/>
      <c r="M101" s="101"/>
    </row>
    <row r="102" spans="3:13" x14ac:dyDescent="0.25">
      <c r="C102" s="101"/>
      <c r="D102" s="101"/>
      <c r="E102" s="101"/>
      <c r="F102" s="101"/>
      <c r="G102" s="101"/>
      <c r="H102" s="101"/>
      <c r="I102" s="101"/>
      <c r="J102" s="101"/>
      <c r="K102" s="101"/>
      <c r="L102" s="101"/>
      <c r="M102" s="101"/>
    </row>
    <row r="103" spans="3:13" x14ac:dyDescent="0.25">
      <c r="C103" s="101"/>
      <c r="D103" s="101"/>
      <c r="E103" s="101"/>
      <c r="F103" s="101"/>
      <c r="G103" s="101"/>
      <c r="H103" s="101"/>
      <c r="I103" s="101"/>
      <c r="J103" s="101"/>
      <c r="K103" s="101"/>
      <c r="L103" s="101"/>
      <c r="M103" s="101"/>
    </row>
    <row r="104" spans="3:13" x14ac:dyDescent="0.25">
      <c r="C104" s="101"/>
      <c r="D104" s="101"/>
      <c r="E104" s="101"/>
      <c r="F104" s="101"/>
      <c r="G104" s="101"/>
      <c r="H104" s="101"/>
      <c r="I104" s="101"/>
      <c r="J104" s="101"/>
      <c r="K104" s="101"/>
      <c r="L104" s="101"/>
      <c r="M104" s="101"/>
    </row>
    <row r="105" spans="3:13" x14ac:dyDescent="0.25">
      <c r="C105" s="101"/>
      <c r="D105" s="101"/>
      <c r="E105" s="101"/>
      <c r="F105" s="101"/>
      <c r="G105" s="101"/>
      <c r="H105" s="101"/>
      <c r="I105" s="101"/>
      <c r="J105" s="101"/>
      <c r="K105" s="101"/>
      <c r="L105" s="101"/>
      <c r="M105" s="101"/>
    </row>
    <row r="106" spans="3:13" x14ac:dyDescent="0.25">
      <c r="C106" s="101"/>
      <c r="D106" s="101"/>
      <c r="E106" s="101"/>
      <c r="F106" s="101"/>
      <c r="G106" s="101"/>
      <c r="H106" s="101"/>
      <c r="I106" s="101"/>
      <c r="J106" s="101"/>
      <c r="K106" s="101"/>
      <c r="L106" s="101"/>
      <c r="M106" s="101"/>
    </row>
    <row r="107" spans="3:13" x14ac:dyDescent="0.25">
      <c r="C107" s="101"/>
      <c r="D107" s="101"/>
      <c r="E107" s="101"/>
      <c r="F107" s="101"/>
      <c r="G107" s="101"/>
      <c r="H107" s="101"/>
      <c r="I107" s="101"/>
      <c r="J107" s="101"/>
      <c r="K107" s="101"/>
      <c r="L107" s="101"/>
      <c r="M107" s="101"/>
    </row>
    <row r="108" spans="3:13" x14ac:dyDescent="0.25">
      <c r="C108" s="101"/>
      <c r="D108" s="101"/>
      <c r="E108" s="101"/>
      <c r="F108" s="101"/>
      <c r="G108" s="101"/>
      <c r="H108" s="101"/>
      <c r="I108" s="101"/>
      <c r="J108" s="101"/>
      <c r="K108" s="101"/>
      <c r="L108" s="101"/>
      <c r="M108" s="101"/>
    </row>
    <row r="109" spans="3:13" x14ac:dyDescent="0.25">
      <c r="C109" s="101"/>
      <c r="D109" s="101"/>
      <c r="E109" s="101"/>
      <c r="F109" s="101"/>
      <c r="G109" s="101"/>
      <c r="H109" s="101"/>
      <c r="I109" s="101"/>
      <c r="J109" s="101"/>
      <c r="K109" s="101"/>
      <c r="L109" s="101"/>
      <c r="M109" s="101"/>
    </row>
    <row r="110" spans="3:13" x14ac:dyDescent="0.25">
      <c r="C110" s="101"/>
      <c r="D110" s="101"/>
      <c r="E110" s="101"/>
      <c r="F110" s="101"/>
      <c r="G110" s="101"/>
      <c r="H110" s="101"/>
      <c r="I110" s="101"/>
      <c r="J110" s="101"/>
      <c r="K110" s="101"/>
      <c r="L110" s="101"/>
      <c r="M110" s="101"/>
    </row>
    <row r="111" spans="3:13" x14ac:dyDescent="0.25">
      <c r="C111" s="101"/>
      <c r="D111" s="101"/>
      <c r="E111" s="101"/>
      <c r="F111" s="101"/>
      <c r="G111" s="101"/>
      <c r="H111" s="101"/>
      <c r="I111" s="101"/>
      <c r="J111" s="101"/>
      <c r="K111" s="101"/>
      <c r="L111" s="101"/>
      <c r="M111" s="101"/>
    </row>
    <row r="112" spans="3:13" x14ac:dyDescent="0.25">
      <c r="C112" s="101"/>
      <c r="D112" s="101"/>
      <c r="E112" s="101"/>
      <c r="F112" s="101"/>
      <c r="G112" s="101"/>
      <c r="H112" s="101"/>
      <c r="I112" s="101"/>
      <c r="J112" s="101"/>
      <c r="K112" s="101"/>
      <c r="L112" s="101"/>
      <c r="M112" s="101"/>
    </row>
    <row r="113" spans="3:13" x14ac:dyDescent="0.25">
      <c r="C113" s="101"/>
      <c r="D113" s="101"/>
      <c r="E113" s="101"/>
      <c r="F113" s="101"/>
      <c r="G113" s="101"/>
      <c r="H113" s="101"/>
      <c r="I113" s="101"/>
      <c r="J113" s="101"/>
      <c r="K113" s="101"/>
      <c r="L113" s="101"/>
      <c r="M113" s="101"/>
    </row>
    <row r="114" spans="3:13" x14ac:dyDescent="0.25">
      <c r="C114" s="101"/>
      <c r="D114" s="101"/>
      <c r="E114" s="101"/>
      <c r="F114" s="101"/>
      <c r="G114" s="101"/>
      <c r="H114" s="101"/>
      <c r="I114" s="101"/>
      <c r="J114" s="101"/>
      <c r="K114" s="101"/>
      <c r="L114" s="101"/>
      <c r="M114" s="101"/>
    </row>
    <row r="115" spans="3:13" x14ac:dyDescent="0.25">
      <c r="C115" s="101"/>
      <c r="D115" s="101"/>
      <c r="E115" s="101"/>
      <c r="F115" s="101"/>
      <c r="G115" s="101"/>
      <c r="H115" s="101"/>
      <c r="I115" s="101"/>
      <c r="J115" s="101"/>
      <c r="K115" s="101"/>
      <c r="L115" s="101"/>
      <c r="M115" s="101"/>
    </row>
    <row r="116" spans="3:13" x14ac:dyDescent="0.25">
      <c r="C116" s="101"/>
      <c r="D116" s="101"/>
      <c r="E116" s="101"/>
      <c r="F116" s="101"/>
      <c r="G116" s="101"/>
      <c r="H116" s="101"/>
      <c r="I116" s="101"/>
      <c r="J116" s="101"/>
      <c r="K116" s="101"/>
      <c r="L116" s="101"/>
      <c r="M116" s="101"/>
    </row>
    <row r="117" spans="3:13" x14ac:dyDescent="0.25">
      <c r="C117" s="101"/>
      <c r="D117" s="101"/>
      <c r="E117" s="101"/>
      <c r="F117" s="101"/>
      <c r="G117" s="101"/>
      <c r="H117" s="101"/>
      <c r="I117" s="101"/>
      <c r="J117" s="101"/>
      <c r="K117" s="101"/>
      <c r="L117" s="101"/>
      <c r="M117" s="101"/>
    </row>
    <row r="118" spans="3:13" x14ac:dyDescent="0.25">
      <c r="C118" s="101"/>
      <c r="D118" s="101"/>
      <c r="E118" s="101"/>
      <c r="F118" s="101"/>
      <c r="G118" s="101"/>
      <c r="H118" s="101"/>
      <c r="I118" s="101"/>
      <c r="J118" s="101"/>
      <c r="K118" s="101"/>
      <c r="L118" s="101"/>
      <c r="M118" s="101"/>
    </row>
    <row r="119" spans="3:13" x14ac:dyDescent="0.25">
      <c r="C119" s="101"/>
      <c r="D119" s="101"/>
      <c r="E119" s="101"/>
      <c r="F119" s="101"/>
      <c r="G119" s="101"/>
      <c r="H119" s="101"/>
      <c r="I119" s="101"/>
      <c r="J119" s="101"/>
      <c r="K119" s="101"/>
      <c r="L119" s="101"/>
      <c r="M119" s="101"/>
    </row>
    <row r="120" spans="3:13" x14ac:dyDescent="0.25">
      <c r="C120" s="101"/>
      <c r="D120" s="101"/>
      <c r="E120" s="101"/>
      <c r="F120" s="101"/>
      <c r="G120" s="101"/>
      <c r="H120" s="101"/>
      <c r="I120" s="101"/>
      <c r="J120" s="101"/>
      <c r="K120" s="101"/>
      <c r="L120" s="101"/>
      <c r="M120" s="101"/>
    </row>
    <row r="121" spans="3:13" x14ac:dyDescent="0.25">
      <c r="C121" s="101"/>
      <c r="D121" s="101"/>
      <c r="E121" s="101"/>
      <c r="F121" s="101"/>
      <c r="G121" s="101"/>
      <c r="H121" s="101"/>
      <c r="I121" s="101"/>
      <c r="J121" s="101"/>
      <c r="K121" s="101"/>
      <c r="L121" s="101"/>
      <c r="M121" s="101"/>
    </row>
    <row r="122" spans="3:13" x14ac:dyDescent="0.25">
      <c r="C122" s="101"/>
      <c r="D122" s="101"/>
      <c r="E122" s="101"/>
      <c r="F122" s="101"/>
      <c r="G122" s="101"/>
      <c r="H122" s="101"/>
      <c r="I122" s="101"/>
      <c r="J122" s="101"/>
      <c r="K122" s="101"/>
      <c r="L122" s="101"/>
      <c r="M122" s="101"/>
    </row>
    <row r="123" spans="3:13" x14ac:dyDescent="0.25">
      <c r="C123" s="101"/>
      <c r="D123" s="101"/>
      <c r="E123" s="101"/>
      <c r="F123" s="101"/>
      <c r="G123" s="101"/>
      <c r="H123" s="101"/>
      <c r="I123" s="101"/>
      <c r="J123" s="101"/>
      <c r="K123" s="101"/>
      <c r="L123" s="101"/>
      <c r="M123" s="101"/>
    </row>
    <row r="124" spans="3:13" x14ac:dyDescent="0.25">
      <c r="C124" s="101"/>
      <c r="D124" s="101"/>
      <c r="E124" s="101"/>
      <c r="F124" s="101"/>
      <c r="G124" s="101"/>
      <c r="H124" s="101"/>
      <c r="I124" s="101"/>
      <c r="J124" s="101"/>
      <c r="K124" s="101"/>
      <c r="L124" s="101"/>
      <c r="M124" s="101"/>
    </row>
    <row r="125" spans="3:13" x14ac:dyDescent="0.25">
      <c r="C125" s="101"/>
      <c r="D125" s="101"/>
      <c r="E125" s="101"/>
      <c r="F125" s="101"/>
      <c r="G125" s="101"/>
      <c r="H125" s="101"/>
      <c r="I125" s="101"/>
      <c r="J125" s="101"/>
      <c r="K125" s="101"/>
      <c r="L125" s="101"/>
      <c r="M125" s="101"/>
    </row>
    <row r="126" spans="3:13" x14ac:dyDescent="0.25">
      <c r="C126" s="101"/>
      <c r="D126" s="101"/>
      <c r="E126" s="101"/>
      <c r="F126" s="101"/>
      <c r="G126" s="101"/>
      <c r="H126" s="101"/>
      <c r="I126" s="101"/>
      <c r="J126" s="101"/>
      <c r="K126" s="101"/>
      <c r="L126" s="101"/>
      <c r="M126" s="101"/>
    </row>
    <row r="127" spans="3:13" x14ac:dyDescent="0.25">
      <c r="C127" s="101"/>
      <c r="D127" s="101"/>
      <c r="E127" s="101"/>
      <c r="F127" s="101"/>
      <c r="G127" s="101"/>
      <c r="H127" s="101"/>
      <c r="I127" s="101"/>
      <c r="J127" s="101"/>
      <c r="K127" s="101"/>
      <c r="L127" s="101"/>
      <c r="M127" s="101"/>
    </row>
    <row r="128" spans="3:13" x14ac:dyDescent="0.25">
      <c r="C128" s="101"/>
      <c r="D128" s="101"/>
      <c r="E128" s="101"/>
      <c r="F128" s="101"/>
      <c r="G128" s="101"/>
      <c r="H128" s="101"/>
      <c r="I128" s="101"/>
      <c r="J128" s="101"/>
      <c r="K128" s="101"/>
      <c r="L128" s="101"/>
      <c r="M128" s="101"/>
    </row>
    <row r="129" spans="3:13" x14ac:dyDescent="0.25">
      <c r="C129" s="101"/>
      <c r="D129" s="101"/>
      <c r="E129" s="101"/>
      <c r="F129" s="101"/>
      <c r="G129" s="101"/>
      <c r="H129" s="101"/>
      <c r="I129" s="101"/>
      <c r="J129" s="101"/>
      <c r="K129" s="101"/>
      <c r="L129" s="101"/>
      <c r="M129" s="101"/>
    </row>
    <row r="130" spans="3:13" x14ac:dyDescent="0.25">
      <c r="C130" s="101"/>
      <c r="D130" s="101"/>
      <c r="E130" s="101"/>
      <c r="F130" s="101"/>
      <c r="G130" s="101"/>
      <c r="H130" s="101"/>
      <c r="I130" s="101"/>
      <c r="J130" s="101"/>
      <c r="K130" s="101"/>
      <c r="L130" s="101"/>
      <c r="M130" s="101"/>
    </row>
    <row r="131" spans="3:13" x14ac:dyDescent="0.25">
      <c r="C131" s="101"/>
      <c r="D131" s="101"/>
      <c r="E131" s="101"/>
      <c r="F131" s="101"/>
      <c r="G131" s="101"/>
      <c r="H131" s="101"/>
      <c r="I131" s="101"/>
      <c r="J131" s="101"/>
      <c r="K131" s="101"/>
      <c r="L131" s="101"/>
      <c r="M131" s="101"/>
    </row>
    <row r="132" spans="3:13" x14ac:dyDescent="0.25">
      <c r="C132" s="101"/>
      <c r="D132" s="101"/>
      <c r="E132" s="101"/>
      <c r="F132" s="101"/>
      <c r="G132" s="101"/>
      <c r="H132" s="101"/>
      <c r="I132" s="101"/>
      <c r="J132" s="101"/>
      <c r="K132" s="101"/>
      <c r="L132" s="101"/>
      <c r="M132" s="101"/>
    </row>
    <row r="133" spans="3:13" x14ac:dyDescent="0.25">
      <c r="C133" s="101"/>
      <c r="D133" s="101"/>
      <c r="E133" s="101"/>
      <c r="F133" s="101"/>
      <c r="G133" s="101"/>
      <c r="H133" s="101"/>
      <c r="I133" s="101"/>
      <c r="J133" s="101"/>
      <c r="K133" s="101"/>
      <c r="L133" s="101"/>
      <c r="M133" s="101"/>
    </row>
    <row r="134" spans="3:13" x14ac:dyDescent="0.25">
      <c r="C134" s="101"/>
      <c r="D134" s="101"/>
      <c r="E134" s="101"/>
      <c r="F134" s="101"/>
      <c r="G134" s="101"/>
      <c r="H134" s="101"/>
      <c r="I134" s="101"/>
      <c r="J134" s="101"/>
      <c r="K134" s="101"/>
      <c r="L134" s="101"/>
      <c r="M134" s="101"/>
    </row>
    <row r="135" spans="3:13" x14ac:dyDescent="0.25">
      <c r="C135" s="101"/>
      <c r="D135" s="101"/>
      <c r="E135" s="101"/>
      <c r="F135" s="101"/>
      <c r="G135" s="101"/>
      <c r="H135" s="101"/>
      <c r="I135" s="101"/>
      <c r="J135" s="101"/>
      <c r="K135" s="101"/>
      <c r="L135" s="101"/>
      <c r="M135" s="101"/>
    </row>
    <row r="136" spans="3:13" x14ac:dyDescent="0.25">
      <c r="C136" s="101"/>
      <c r="D136" s="101"/>
      <c r="E136" s="101"/>
      <c r="F136" s="101"/>
      <c r="G136" s="101"/>
      <c r="H136" s="101"/>
      <c r="I136" s="101"/>
      <c r="J136" s="101"/>
      <c r="K136" s="101"/>
      <c r="L136" s="101"/>
      <c r="M136" s="101"/>
    </row>
    <row r="137" spans="3:13" x14ac:dyDescent="0.25">
      <c r="C137" s="101"/>
      <c r="D137" s="101"/>
      <c r="E137" s="101"/>
      <c r="F137" s="101"/>
      <c r="G137" s="101"/>
      <c r="H137" s="101"/>
      <c r="I137" s="101"/>
      <c r="J137" s="101"/>
      <c r="K137" s="101"/>
      <c r="L137" s="101"/>
      <c r="M137" s="101"/>
    </row>
    <row r="138" spans="3:13" x14ac:dyDescent="0.25">
      <c r="C138" s="101"/>
      <c r="D138" s="101"/>
      <c r="E138" s="101"/>
      <c r="F138" s="101"/>
      <c r="G138" s="101"/>
      <c r="H138" s="101"/>
      <c r="I138" s="101"/>
      <c r="J138" s="101"/>
      <c r="K138" s="101"/>
      <c r="L138" s="101"/>
      <c r="M138" s="101"/>
    </row>
    <row r="139" spans="3:13" x14ac:dyDescent="0.25">
      <c r="C139" s="101"/>
      <c r="D139" s="101"/>
      <c r="E139" s="101"/>
      <c r="F139" s="101"/>
      <c r="G139" s="101"/>
      <c r="H139" s="101"/>
      <c r="I139" s="101"/>
      <c r="J139" s="101"/>
      <c r="K139" s="101"/>
      <c r="L139" s="101"/>
      <c r="M139" s="101"/>
    </row>
    <row r="140" spans="3:13" x14ac:dyDescent="0.25">
      <c r="C140" s="101"/>
      <c r="D140" s="101"/>
      <c r="E140" s="101"/>
      <c r="F140" s="101"/>
      <c r="G140" s="101"/>
      <c r="H140" s="101"/>
      <c r="I140" s="101"/>
      <c r="J140" s="101"/>
      <c r="K140" s="101"/>
      <c r="L140" s="101"/>
      <c r="M140" s="101"/>
    </row>
    <row r="141" spans="3:13" x14ac:dyDescent="0.25">
      <c r="C141" s="101"/>
      <c r="D141" s="101"/>
      <c r="E141" s="101"/>
      <c r="F141" s="101"/>
      <c r="G141" s="101"/>
      <c r="H141" s="101"/>
      <c r="I141" s="101"/>
      <c r="J141" s="101"/>
      <c r="K141" s="101"/>
      <c r="L141" s="101"/>
      <c r="M141" s="101"/>
    </row>
    <row r="142" spans="3:13" x14ac:dyDescent="0.25">
      <c r="C142" s="101"/>
      <c r="D142" s="101"/>
      <c r="E142" s="101"/>
      <c r="F142" s="101"/>
      <c r="G142" s="101"/>
      <c r="H142" s="101"/>
      <c r="I142" s="101"/>
      <c r="J142" s="101"/>
      <c r="K142" s="101"/>
      <c r="L142" s="101"/>
      <c r="M142" s="101"/>
    </row>
    <row r="143" spans="3:13" x14ac:dyDescent="0.25">
      <c r="C143" s="101"/>
      <c r="D143" s="101"/>
      <c r="E143" s="101"/>
      <c r="F143" s="101"/>
      <c r="G143" s="101"/>
      <c r="H143" s="101"/>
      <c r="I143" s="101"/>
      <c r="J143" s="101"/>
      <c r="K143" s="101"/>
      <c r="L143" s="101"/>
      <c r="M143" s="101"/>
    </row>
    <row r="144" spans="3:13" x14ac:dyDescent="0.25">
      <c r="C144" s="101"/>
      <c r="D144" s="101"/>
      <c r="E144" s="101"/>
      <c r="F144" s="101"/>
      <c r="G144" s="101"/>
      <c r="H144" s="101"/>
      <c r="I144" s="101"/>
      <c r="J144" s="101"/>
      <c r="K144" s="101"/>
      <c r="L144" s="101"/>
      <c r="M144" s="101"/>
    </row>
    <row r="145" spans="3:13" x14ac:dyDescent="0.25">
      <c r="C145" s="101"/>
      <c r="D145" s="101"/>
      <c r="E145" s="101"/>
      <c r="F145" s="101"/>
      <c r="G145" s="101"/>
      <c r="H145" s="101"/>
      <c r="I145" s="101"/>
      <c r="J145" s="101"/>
      <c r="K145" s="101"/>
      <c r="L145" s="101"/>
      <c r="M145" s="101"/>
    </row>
    <row r="146" spans="3:13" x14ac:dyDescent="0.25">
      <c r="C146" s="101"/>
      <c r="D146" s="101"/>
      <c r="E146" s="101"/>
      <c r="F146" s="101"/>
      <c r="G146" s="101"/>
      <c r="H146" s="101"/>
      <c r="I146" s="101"/>
      <c r="J146" s="101"/>
      <c r="K146" s="101"/>
      <c r="L146" s="101"/>
      <c r="M146" s="101"/>
    </row>
    <row r="147" spans="3:13" x14ac:dyDescent="0.25">
      <c r="C147" s="101"/>
      <c r="D147" s="101"/>
      <c r="E147" s="101"/>
      <c r="F147" s="101"/>
      <c r="G147" s="101"/>
      <c r="H147" s="101"/>
      <c r="I147" s="101"/>
      <c r="J147" s="101"/>
      <c r="K147" s="101"/>
      <c r="L147" s="101"/>
      <c r="M147" s="101"/>
    </row>
    <row r="148" spans="3:13" x14ac:dyDescent="0.25">
      <c r="C148" s="101"/>
      <c r="D148" s="101"/>
      <c r="E148" s="101"/>
      <c r="F148" s="101"/>
      <c r="G148" s="101"/>
      <c r="H148" s="101"/>
      <c r="I148" s="101"/>
      <c r="J148" s="101"/>
      <c r="K148" s="101"/>
      <c r="L148" s="101"/>
      <c r="M148" s="101"/>
    </row>
    <row r="149" spans="3:13" x14ac:dyDescent="0.25">
      <c r="C149" s="101"/>
      <c r="D149" s="101"/>
      <c r="E149" s="101"/>
      <c r="F149" s="101"/>
      <c r="G149" s="101"/>
      <c r="H149" s="101"/>
      <c r="I149" s="101"/>
      <c r="J149" s="101"/>
      <c r="K149" s="101"/>
      <c r="L149" s="101"/>
      <c r="M149" s="101"/>
    </row>
    <row r="150" spans="3:13" x14ac:dyDescent="0.25">
      <c r="C150" s="101"/>
      <c r="D150" s="101"/>
      <c r="E150" s="101"/>
      <c r="F150" s="101"/>
      <c r="G150" s="101"/>
      <c r="H150" s="101"/>
      <c r="I150" s="101"/>
      <c r="J150" s="101"/>
      <c r="K150" s="101"/>
      <c r="L150" s="101"/>
      <c r="M150" s="101"/>
    </row>
    <row r="151" spans="3:13" x14ac:dyDescent="0.25">
      <c r="C151" s="101"/>
      <c r="D151" s="101"/>
      <c r="E151" s="101"/>
      <c r="F151" s="101"/>
      <c r="G151" s="101"/>
      <c r="H151" s="101"/>
      <c r="I151" s="101"/>
      <c r="J151" s="101"/>
      <c r="K151" s="101"/>
      <c r="L151" s="101"/>
      <c r="M151" s="101"/>
    </row>
    <row r="152" spans="3:13" x14ac:dyDescent="0.25">
      <c r="C152" s="101"/>
      <c r="D152" s="101"/>
      <c r="E152" s="101"/>
      <c r="F152" s="101"/>
      <c r="G152" s="101"/>
      <c r="H152" s="101"/>
      <c r="I152" s="101"/>
      <c r="J152" s="101"/>
      <c r="K152" s="101"/>
      <c r="L152" s="101"/>
      <c r="M152" s="101"/>
    </row>
    <row r="153" spans="3:13" x14ac:dyDescent="0.25">
      <c r="C153" s="101"/>
      <c r="D153" s="101"/>
      <c r="E153" s="101"/>
      <c r="F153" s="101"/>
      <c r="G153" s="101"/>
      <c r="H153" s="101"/>
      <c r="I153" s="101"/>
      <c r="J153" s="101"/>
      <c r="K153" s="101"/>
      <c r="L153" s="101"/>
      <c r="M153" s="101"/>
    </row>
    <row r="154" spans="3:13" x14ac:dyDescent="0.25">
      <c r="C154" s="101"/>
      <c r="D154" s="101"/>
      <c r="E154" s="101"/>
      <c r="F154" s="101"/>
      <c r="G154" s="101"/>
      <c r="H154" s="101"/>
      <c r="I154" s="101"/>
      <c r="J154" s="101"/>
      <c r="K154" s="101"/>
      <c r="L154" s="101"/>
      <c r="M154" s="101"/>
    </row>
    <row r="155" spans="3:13" x14ac:dyDescent="0.25">
      <c r="C155" s="101"/>
      <c r="D155" s="101"/>
      <c r="E155" s="101"/>
      <c r="F155" s="101"/>
      <c r="G155" s="101"/>
      <c r="H155" s="101"/>
      <c r="I155" s="101"/>
      <c r="J155" s="101"/>
      <c r="K155" s="101"/>
      <c r="L155" s="101"/>
      <c r="M155" s="101"/>
    </row>
    <row r="156" spans="3:13" x14ac:dyDescent="0.25">
      <c r="C156" s="101"/>
      <c r="D156" s="101"/>
      <c r="E156" s="101"/>
      <c r="F156" s="101"/>
      <c r="G156" s="101"/>
      <c r="H156" s="101"/>
      <c r="I156" s="101"/>
      <c r="J156" s="101"/>
      <c r="K156" s="101"/>
      <c r="L156" s="101"/>
      <c r="M156" s="101"/>
    </row>
    <row r="157" spans="3:13" x14ac:dyDescent="0.25">
      <c r="C157" s="101"/>
      <c r="D157" s="101"/>
      <c r="E157" s="101"/>
      <c r="F157" s="101"/>
      <c r="G157" s="101"/>
      <c r="H157" s="101"/>
      <c r="I157" s="101"/>
      <c r="J157" s="101"/>
      <c r="K157" s="101"/>
      <c r="L157" s="101"/>
      <c r="M157" s="101"/>
    </row>
    <row r="158" spans="3:13" x14ac:dyDescent="0.25">
      <c r="C158" s="101"/>
      <c r="D158" s="101"/>
      <c r="E158" s="101"/>
      <c r="F158" s="101"/>
      <c r="G158" s="101"/>
      <c r="H158" s="101"/>
      <c r="I158" s="101"/>
      <c r="J158" s="101"/>
      <c r="K158" s="101"/>
      <c r="L158" s="101"/>
      <c r="M158" s="101"/>
    </row>
    <row r="159" spans="3:13" x14ac:dyDescent="0.25">
      <c r="C159" s="101"/>
      <c r="D159" s="101"/>
      <c r="E159" s="101"/>
      <c r="F159" s="101"/>
      <c r="G159" s="101"/>
      <c r="H159" s="101"/>
      <c r="I159" s="101"/>
      <c r="J159" s="101"/>
      <c r="K159" s="101"/>
      <c r="L159" s="101"/>
      <c r="M159" s="101"/>
    </row>
    <row r="160" spans="3:13" x14ac:dyDescent="0.25">
      <c r="C160" s="101"/>
      <c r="D160" s="101"/>
      <c r="E160" s="101"/>
      <c r="F160" s="101"/>
      <c r="G160" s="101"/>
      <c r="H160" s="101"/>
      <c r="I160" s="101"/>
      <c r="J160" s="101"/>
      <c r="K160" s="101"/>
      <c r="L160" s="101"/>
      <c r="M160" s="101"/>
    </row>
    <row r="161" spans="3:13" x14ac:dyDescent="0.25">
      <c r="C161" s="101"/>
      <c r="D161" s="101"/>
      <c r="E161" s="101"/>
      <c r="F161" s="101"/>
      <c r="G161" s="101"/>
      <c r="H161" s="101"/>
      <c r="I161" s="101"/>
      <c r="J161" s="101"/>
      <c r="K161" s="101"/>
      <c r="L161" s="101"/>
      <c r="M161" s="101"/>
    </row>
    <row r="162" spans="3:13" x14ac:dyDescent="0.25">
      <c r="C162" s="101"/>
      <c r="D162" s="101"/>
      <c r="E162" s="101"/>
      <c r="F162" s="101"/>
      <c r="G162" s="101"/>
      <c r="H162" s="101"/>
      <c r="I162" s="101"/>
      <c r="J162" s="101"/>
      <c r="K162" s="101"/>
      <c r="L162" s="101"/>
      <c r="M162" s="101"/>
    </row>
    <row r="163" spans="3:13" x14ac:dyDescent="0.25">
      <c r="C163" s="101"/>
      <c r="D163" s="101"/>
      <c r="E163" s="101"/>
      <c r="F163" s="101"/>
      <c r="G163" s="101"/>
      <c r="H163" s="101"/>
      <c r="I163" s="101"/>
      <c r="J163" s="101"/>
      <c r="K163" s="101"/>
      <c r="L163" s="101"/>
      <c r="M163" s="101"/>
    </row>
    <row r="164" spans="3:13" x14ac:dyDescent="0.25">
      <c r="C164" s="101"/>
      <c r="D164" s="101"/>
      <c r="E164" s="101"/>
      <c r="F164" s="101"/>
      <c r="G164" s="101"/>
      <c r="H164" s="101"/>
      <c r="I164" s="101"/>
      <c r="J164" s="101"/>
      <c r="K164" s="101"/>
      <c r="L164" s="101"/>
      <c r="M164" s="101"/>
    </row>
    <row r="165" spans="3:13" x14ac:dyDescent="0.25">
      <c r="C165" s="101"/>
      <c r="D165" s="101"/>
      <c r="E165" s="101"/>
      <c r="F165" s="101"/>
      <c r="G165" s="101"/>
      <c r="H165" s="101"/>
      <c r="I165" s="101"/>
      <c r="J165" s="101"/>
      <c r="K165" s="101"/>
      <c r="L165" s="101"/>
      <c r="M165" s="101"/>
    </row>
    <row r="166" spans="3:13" x14ac:dyDescent="0.25">
      <c r="C166" s="101"/>
      <c r="D166" s="101"/>
      <c r="E166" s="101"/>
      <c r="F166" s="101"/>
      <c r="G166" s="101"/>
      <c r="H166" s="101"/>
      <c r="I166" s="101"/>
      <c r="J166" s="101"/>
      <c r="K166" s="101"/>
      <c r="L166" s="101"/>
      <c r="M166" s="101"/>
    </row>
    <row r="167" spans="3:13" x14ac:dyDescent="0.25">
      <c r="C167" s="101"/>
      <c r="D167" s="101"/>
      <c r="E167" s="101"/>
      <c r="F167" s="101"/>
      <c r="G167" s="101"/>
      <c r="H167" s="101"/>
      <c r="I167" s="101"/>
      <c r="J167" s="101"/>
      <c r="K167" s="101"/>
      <c r="L167" s="101"/>
      <c r="M167" s="101"/>
    </row>
    <row r="168" spans="3:13" x14ac:dyDescent="0.25">
      <c r="C168" s="101"/>
      <c r="D168" s="101"/>
      <c r="E168" s="101"/>
      <c r="F168" s="101"/>
      <c r="G168" s="101"/>
      <c r="H168" s="101"/>
      <c r="I168" s="101"/>
      <c r="J168" s="101"/>
      <c r="K168" s="101"/>
      <c r="L168" s="101"/>
      <c r="M168" s="101"/>
    </row>
    <row r="169" spans="3:13" x14ac:dyDescent="0.25">
      <c r="C169" s="101"/>
      <c r="D169" s="101"/>
      <c r="E169" s="101"/>
      <c r="F169" s="101"/>
      <c r="G169" s="101"/>
      <c r="H169" s="101"/>
      <c r="I169" s="101"/>
      <c r="J169" s="101"/>
      <c r="K169" s="101"/>
      <c r="L169" s="101"/>
      <c r="M169" s="101"/>
    </row>
    <row r="170" spans="3:13" x14ac:dyDescent="0.25">
      <c r="C170" s="101"/>
      <c r="D170" s="101"/>
      <c r="E170" s="101"/>
      <c r="F170" s="101"/>
      <c r="G170" s="101"/>
      <c r="H170" s="101"/>
      <c r="I170" s="101"/>
      <c r="J170" s="101"/>
      <c r="K170" s="101"/>
      <c r="L170" s="101"/>
      <c r="M170" s="101"/>
    </row>
    <row r="171" spans="3:13" x14ac:dyDescent="0.25">
      <c r="C171" s="101"/>
      <c r="D171" s="101"/>
      <c r="E171" s="101"/>
      <c r="F171" s="101"/>
      <c r="G171" s="101"/>
      <c r="H171" s="101"/>
      <c r="I171" s="101"/>
      <c r="J171" s="101"/>
      <c r="K171" s="101"/>
      <c r="L171" s="101"/>
      <c r="M171" s="101"/>
    </row>
    <row r="172" spans="3:13" x14ac:dyDescent="0.25">
      <c r="C172" s="101"/>
      <c r="D172" s="101"/>
      <c r="E172" s="101"/>
      <c r="F172" s="101"/>
      <c r="G172" s="101"/>
      <c r="H172" s="101"/>
      <c r="I172" s="101"/>
      <c r="J172" s="101"/>
      <c r="K172" s="101"/>
      <c r="L172" s="101"/>
      <c r="M172" s="101"/>
    </row>
    <row r="173" spans="3:13" x14ac:dyDescent="0.25">
      <c r="C173" s="101"/>
      <c r="D173" s="101"/>
      <c r="E173" s="101"/>
      <c r="F173" s="101"/>
      <c r="G173" s="101"/>
      <c r="H173" s="101"/>
      <c r="I173" s="101"/>
      <c r="J173" s="101"/>
      <c r="K173" s="101"/>
      <c r="L173" s="101"/>
      <c r="M173" s="101"/>
    </row>
    <row r="174" spans="3:13" x14ac:dyDescent="0.25">
      <c r="C174" s="101"/>
      <c r="D174" s="101"/>
      <c r="E174" s="101"/>
      <c r="F174" s="101"/>
      <c r="G174" s="101"/>
      <c r="H174" s="101"/>
      <c r="I174" s="101"/>
      <c r="J174" s="101"/>
      <c r="K174" s="101"/>
      <c r="L174" s="101"/>
      <c r="M174" s="101"/>
    </row>
    <row r="175" spans="3:13" x14ac:dyDescent="0.25">
      <c r="C175" s="101"/>
      <c r="D175" s="101"/>
      <c r="E175" s="101"/>
      <c r="F175" s="101"/>
      <c r="G175" s="101"/>
      <c r="H175" s="101"/>
      <c r="I175" s="101"/>
      <c r="J175" s="101"/>
      <c r="K175" s="101"/>
      <c r="L175" s="101"/>
      <c r="M175" s="101"/>
    </row>
    <row r="176" spans="3:13" x14ac:dyDescent="0.25">
      <c r="C176" s="101"/>
      <c r="D176" s="101"/>
      <c r="E176" s="101"/>
      <c r="F176" s="101"/>
      <c r="G176" s="101"/>
      <c r="H176" s="101"/>
      <c r="I176" s="101"/>
      <c r="J176" s="101"/>
      <c r="K176" s="101"/>
      <c r="L176" s="101"/>
      <c r="M176" s="101"/>
    </row>
    <row r="177" spans="3:13" x14ac:dyDescent="0.25">
      <c r="C177" s="101"/>
      <c r="D177" s="101"/>
      <c r="E177" s="101"/>
      <c r="F177" s="101"/>
      <c r="G177" s="101"/>
      <c r="H177" s="101"/>
      <c r="I177" s="101"/>
      <c r="J177" s="101"/>
      <c r="K177" s="101"/>
      <c r="L177" s="101"/>
      <c r="M177" s="101"/>
    </row>
    <row r="178" spans="3:13" x14ac:dyDescent="0.25">
      <c r="C178" s="101"/>
      <c r="D178" s="101"/>
      <c r="E178" s="101"/>
      <c r="F178" s="101"/>
      <c r="G178" s="101"/>
      <c r="H178" s="101"/>
      <c r="I178" s="101"/>
      <c r="J178" s="101"/>
      <c r="K178" s="101"/>
      <c r="L178" s="101"/>
      <c r="M178" s="101"/>
    </row>
    <row r="179" spans="3:13" x14ac:dyDescent="0.25">
      <c r="C179" s="101"/>
      <c r="D179" s="101"/>
      <c r="E179" s="101"/>
      <c r="F179" s="101"/>
      <c r="G179" s="101"/>
      <c r="H179" s="101"/>
      <c r="I179" s="101"/>
      <c r="J179" s="101"/>
      <c r="K179" s="101"/>
      <c r="L179" s="101"/>
      <c r="M179" s="101"/>
    </row>
    <row r="180" spans="3:13" x14ac:dyDescent="0.25">
      <c r="C180" s="101"/>
      <c r="D180" s="101"/>
      <c r="E180" s="101"/>
      <c r="F180" s="101"/>
      <c r="G180" s="101"/>
      <c r="H180" s="101"/>
      <c r="I180" s="101"/>
      <c r="J180" s="101"/>
      <c r="K180" s="101"/>
      <c r="L180" s="101"/>
      <c r="M180" s="101"/>
    </row>
    <row r="181" spans="3:13" x14ac:dyDescent="0.25">
      <c r="C181" s="101"/>
      <c r="D181" s="101"/>
      <c r="E181" s="101"/>
      <c r="F181" s="101"/>
      <c r="G181" s="101"/>
      <c r="H181" s="101"/>
      <c r="I181" s="101"/>
      <c r="J181" s="101"/>
      <c r="K181" s="101"/>
      <c r="L181" s="101"/>
      <c r="M181" s="101"/>
    </row>
    <row r="182" spans="3:13" x14ac:dyDescent="0.25">
      <c r="C182" s="101"/>
      <c r="D182" s="101"/>
      <c r="E182" s="101"/>
      <c r="F182" s="101"/>
      <c r="G182" s="101"/>
      <c r="H182" s="101"/>
      <c r="I182" s="101"/>
      <c r="J182" s="101"/>
      <c r="K182" s="101"/>
      <c r="L182" s="101"/>
      <c r="M182" s="101"/>
    </row>
    <row r="183" spans="3:13" x14ac:dyDescent="0.25">
      <c r="C183" s="101"/>
      <c r="D183" s="101"/>
      <c r="E183" s="101"/>
      <c r="F183" s="101"/>
      <c r="G183" s="101"/>
      <c r="H183" s="101"/>
      <c r="I183" s="101"/>
      <c r="J183" s="101"/>
      <c r="K183" s="101"/>
      <c r="L183" s="101"/>
      <c r="M183" s="101"/>
    </row>
    <row r="184" spans="3:13" x14ac:dyDescent="0.25">
      <c r="C184" s="101"/>
      <c r="D184" s="101"/>
      <c r="E184" s="101"/>
      <c r="F184" s="101"/>
      <c r="G184" s="101"/>
      <c r="H184" s="101"/>
      <c r="I184" s="101"/>
      <c r="J184" s="101"/>
      <c r="K184" s="101"/>
      <c r="L184" s="101"/>
      <c r="M184" s="101"/>
    </row>
    <row r="185" spans="3:13" x14ac:dyDescent="0.25">
      <c r="C185" s="101"/>
      <c r="D185" s="101"/>
      <c r="E185" s="101"/>
      <c r="F185" s="101"/>
      <c r="G185" s="101"/>
      <c r="H185" s="101"/>
      <c r="I185" s="101"/>
      <c r="J185" s="101"/>
      <c r="K185" s="101"/>
      <c r="L185" s="101"/>
      <c r="M185" s="101"/>
    </row>
    <row r="186" spans="3:13" x14ac:dyDescent="0.25">
      <c r="C186" s="101"/>
      <c r="D186" s="101"/>
      <c r="E186" s="101"/>
      <c r="F186" s="101"/>
      <c r="G186" s="101"/>
      <c r="H186" s="101"/>
      <c r="I186" s="101"/>
      <c r="J186" s="101"/>
      <c r="K186" s="101"/>
      <c r="L186" s="101"/>
      <c r="M186" s="101"/>
    </row>
    <row r="187" spans="3:13" x14ac:dyDescent="0.25">
      <c r="C187" s="101"/>
      <c r="D187" s="101"/>
      <c r="E187" s="101"/>
      <c r="F187" s="101"/>
      <c r="G187" s="101"/>
      <c r="H187" s="101"/>
      <c r="I187" s="101"/>
      <c r="J187" s="101"/>
      <c r="K187" s="101"/>
      <c r="L187" s="101"/>
      <c r="M187" s="101"/>
    </row>
    <row r="188" spans="3:13" x14ac:dyDescent="0.25">
      <c r="C188" s="101"/>
      <c r="D188" s="101"/>
      <c r="E188" s="101"/>
      <c r="F188" s="101"/>
      <c r="G188" s="101"/>
      <c r="H188" s="101"/>
      <c r="I188" s="101"/>
      <c r="J188" s="101"/>
      <c r="K188" s="101"/>
      <c r="L188" s="101"/>
      <c r="M188" s="101"/>
    </row>
    <row r="189" spans="3:13" x14ac:dyDescent="0.25">
      <c r="C189" s="101"/>
      <c r="D189" s="101"/>
      <c r="E189" s="101"/>
      <c r="F189" s="101"/>
      <c r="G189" s="101"/>
      <c r="H189" s="101"/>
      <c r="I189" s="101"/>
      <c r="J189" s="101"/>
      <c r="K189" s="101"/>
      <c r="L189" s="101"/>
      <c r="M189" s="101"/>
    </row>
    <row r="190" spans="3:13" x14ac:dyDescent="0.25">
      <c r="C190" s="101"/>
      <c r="D190" s="101"/>
      <c r="E190" s="101"/>
      <c r="F190" s="101"/>
      <c r="G190" s="101"/>
      <c r="H190" s="101"/>
      <c r="I190" s="101"/>
      <c r="J190" s="101"/>
      <c r="K190" s="101"/>
      <c r="L190" s="101"/>
      <c r="M190" s="101"/>
    </row>
    <row r="191" spans="3:13" x14ac:dyDescent="0.25">
      <c r="C191" s="101"/>
      <c r="D191" s="101"/>
      <c r="E191" s="101"/>
      <c r="F191" s="101"/>
      <c r="G191" s="101"/>
      <c r="H191" s="101"/>
      <c r="I191" s="101"/>
      <c r="J191" s="101"/>
      <c r="K191" s="101"/>
      <c r="L191" s="101"/>
      <c r="M191" s="101"/>
    </row>
    <row r="192" spans="3:13" x14ac:dyDescent="0.25">
      <c r="C192" s="101"/>
      <c r="D192" s="101"/>
      <c r="E192" s="101"/>
      <c r="F192" s="101"/>
      <c r="G192" s="101"/>
      <c r="H192" s="101"/>
      <c r="I192" s="101"/>
      <c r="J192" s="101"/>
      <c r="K192" s="101"/>
      <c r="L192" s="101"/>
      <c r="M192" s="101"/>
    </row>
    <row r="193" spans="3:13" x14ac:dyDescent="0.25">
      <c r="C193" s="101"/>
      <c r="D193" s="101"/>
      <c r="E193" s="101"/>
      <c r="F193" s="101"/>
      <c r="G193" s="101"/>
      <c r="H193" s="101"/>
      <c r="I193" s="101"/>
      <c r="J193" s="101"/>
      <c r="K193" s="101"/>
      <c r="L193" s="101"/>
      <c r="M193" s="101"/>
    </row>
    <row r="194" spans="3:13" x14ac:dyDescent="0.25">
      <c r="C194" s="101"/>
      <c r="D194" s="101"/>
      <c r="E194" s="101"/>
      <c r="F194" s="101"/>
      <c r="G194" s="101"/>
      <c r="H194" s="101"/>
      <c r="I194" s="101"/>
      <c r="J194" s="101"/>
      <c r="K194" s="101"/>
      <c r="L194" s="101"/>
      <c r="M194" s="101"/>
    </row>
    <row r="195" spans="3:13" x14ac:dyDescent="0.25">
      <c r="C195" s="101"/>
      <c r="D195" s="101"/>
      <c r="E195" s="101"/>
      <c r="F195" s="101"/>
      <c r="G195" s="101"/>
      <c r="H195" s="101"/>
      <c r="I195" s="101"/>
      <c r="J195" s="101"/>
      <c r="K195" s="101"/>
      <c r="L195" s="101"/>
      <c r="M195" s="101"/>
    </row>
    <row r="196" spans="3:13" x14ac:dyDescent="0.25">
      <c r="C196" s="101"/>
      <c r="D196" s="101"/>
      <c r="E196" s="101"/>
      <c r="F196" s="101"/>
      <c r="G196" s="101"/>
      <c r="H196" s="101"/>
      <c r="I196" s="101"/>
      <c r="J196" s="101"/>
      <c r="K196" s="101"/>
      <c r="L196" s="101"/>
      <c r="M196" s="101"/>
    </row>
    <row r="197" spans="3:13" x14ac:dyDescent="0.25">
      <c r="C197" s="101"/>
      <c r="D197" s="101"/>
      <c r="E197" s="101"/>
      <c r="F197" s="101"/>
      <c r="G197" s="101"/>
      <c r="H197" s="101"/>
      <c r="I197" s="101"/>
      <c r="J197" s="101"/>
      <c r="K197" s="101"/>
      <c r="L197" s="101"/>
      <c r="M197" s="101"/>
    </row>
    <row r="198" spans="3:13" x14ac:dyDescent="0.25">
      <c r="C198" s="101"/>
      <c r="D198" s="101"/>
      <c r="E198" s="101"/>
      <c r="F198" s="101"/>
      <c r="G198" s="101"/>
      <c r="H198" s="101"/>
      <c r="I198" s="101"/>
      <c r="J198" s="101"/>
      <c r="K198" s="101"/>
      <c r="L198" s="101"/>
      <c r="M198" s="101"/>
    </row>
    <row r="199" spans="3:13" x14ac:dyDescent="0.25">
      <c r="C199" s="101"/>
      <c r="D199" s="101"/>
      <c r="E199" s="101"/>
      <c r="F199" s="101"/>
      <c r="G199" s="101"/>
      <c r="H199" s="101"/>
      <c r="I199" s="101"/>
      <c r="J199" s="101"/>
      <c r="K199" s="101"/>
      <c r="L199" s="101"/>
      <c r="M199" s="101"/>
    </row>
    <row r="200" spans="3:13" x14ac:dyDescent="0.25">
      <c r="C200" s="101"/>
      <c r="D200" s="101"/>
      <c r="E200" s="101"/>
      <c r="F200" s="101"/>
      <c r="G200" s="101"/>
      <c r="H200" s="101"/>
      <c r="I200" s="101"/>
      <c r="J200" s="101"/>
      <c r="K200" s="101"/>
      <c r="L200" s="101"/>
      <c r="M200" s="101"/>
    </row>
    <row r="201" spans="3:13" x14ac:dyDescent="0.25">
      <c r="C201" s="101"/>
      <c r="D201" s="101"/>
      <c r="E201" s="101"/>
      <c r="F201" s="101"/>
      <c r="G201" s="101"/>
      <c r="H201" s="101"/>
      <c r="I201" s="101"/>
      <c r="J201" s="101"/>
      <c r="K201" s="101"/>
      <c r="L201" s="101"/>
      <c r="M201" s="101"/>
    </row>
    <row r="202" spans="3:13" x14ac:dyDescent="0.25">
      <c r="C202" s="101"/>
      <c r="D202" s="101"/>
      <c r="E202" s="101"/>
      <c r="F202" s="101"/>
      <c r="G202" s="101"/>
      <c r="H202" s="101"/>
      <c r="I202" s="101"/>
      <c r="J202" s="101"/>
      <c r="K202" s="101"/>
      <c r="L202" s="101"/>
      <c r="M202" s="101"/>
    </row>
    <row r="203" spans="3:13" x14ac:dyDescent="0.25">
      <c r="C203" s="101"/>
      <c r="D203" s="101"/>
      <c r="E203" s="101"/>
      <c r="F203" s="101"/>
      <c r="G203" s="101"/>
      <c r="H203" s="101"/>
      <c r="I203" s="101"/>
      <c r="J203" s="101"/>
      <c r="K203" s="101"/>
      <c r="L203" s="101"/>
      <c r="M203" s="101"/>
    </row>
    <row r="204" spans="3:13" x14ac:dyDescent="0.25">
      <c r="C204" s="101"/>
      <c r="D204" s="101"/>
      <c r="E204" s="101"/>
      <c r="F204" s="101"/>
      <c r="G204" s="101"/>
      <c r="H204" s="101"/>
      <c r="I204" s="101"/>
      <c r="J204" s="101"/>
      <c r="K204" s="101"/>
      <c r="L204" s="101"/>
      <c r="M204" s="101"/>
    </row>
    <row r="205" spans="3:13" x14ac:dyDescent="0.25">
      <c r="C205" s="101"/>
      <c r="D205" s="101"/>
      <c r="E205" s="101"/>
      <c r="F205" s="101"/>
      <c r="G205" s="101"/>
      <c r="H205" s="101"/>
      <c r="I205" s="101"/>
      <c r="J205" s="101"/>
      <c r="K205" s="101"/>
      <c r="L205" s="101"/>
      <c r="M205" s="101"/>
    </row>
    <row r="206" spans="3:13" x14ac:dyDescent="0.25">
      <c r="C206" s="101"/>
      <c r="D206" s="101"/>
      <c r="E206" s="101"/>
      <c r="F206" s="101"/>
      <c r="G206" s="101"/>
      <c r="H206" s="101"/>
      <c r="I206" s="101"/>
      <c r="J206" s="101"/>
      <c r="K206" s="101"/>
      <c r="L206" s="101"/>
      <c r="M206" s="101"/>
    </row>
    <row r="207" spans="3:13" x14ac:dyDescent="0.25">
      <c r="C207" s="101"/>
      <c r="D207" s="101"/>
      <c r="E207" s="101"/>
      <c r="F207" s="101"/>
      <c r="G207" s="101"/>
      <c r="H207" s="101"/>
      <c r="I207" s="101"/>
      <c r="J207" s="101"/>
      <c r="K207" s="101"/>
      <c r="L207" s="101"/>
      <c r="M207" s="101"/>
    </row>
    <row r="208" spans="3:13" x14ac:dyDescent="0.25">
      <c r="C208" s="101"/>
      <c r="D208" s="101"/>
      <c r="E208" s="101"/>
      <c r="F208" s="101"/>
      <c r="G208" s="101"/>
      <c r="H208" s="101"/>
      <c r="I208" s="101"/>
      <c r="J208" s="101"/>
      <c r="K208" s="101"/>
      <c r="L208" s="101"/>
      <c r="M208" s="101"/>
    </row>
    <row r="209" spans="3:13" x14ac:dyDescent="0.25">
      <c r="C209" s="101"/>
      <c r="D209" s="101"/>
      <c r="E209" s="101"/>
      <c r="F209" s="101"/>
      <c r="G209" s="101"/>
      <c r="H209" s="101"/>
      <c r="I209" s="101"/>
      <c r="J209" s="101"/>
      <c r="K209" s="101"/>
      <c r="L209" s="101"/>
      <c r="M209" s="101"/>
    </row>
    <row r="210" spans="3:13" x14ac:dyDescent="0.25">
      <c r="C210" s="101"/>
      <c r="D210" s="101"/>
      <c r="E210" s="101"/>
      <c r="F210" s="101"/>
      <c r="G210" s="101"/>
      <c r="H210" s="101"/>
      <c r="I210" s="101"/>
      <c r="J210" s="101"/>
      <c r="K210" s="101"/>
      <c r="L210" s="101"/>
      <c r="M210" s="101"/>
    </row>
    <row r="211" spans="3:13" x14ac:dyDescent="0.25">
      <c r="C211" s="101"/>
      <c r="D211" s="101"/>
      <c r="E211" s="101"/>
      <c r="F211" s="101"/>
      <c r="G211" s="101"/>
      <c r="H211" s="101"/>
      <c r="I211" s="101"/>
      <c r="J211" s="101"/>
      <c r="K211" s="101"/>
      <c r="L211" s="101"/>
      <c r="M211" s="101"/>
    </row>
    <row r="212" spans="3:13" x14ac:dyDescent="0.25">
      <c r="C212" s="101"/>
      <c r="D212" s="101"/>
      <c r="E212" s="101"/>
      <c r="F212" s="101"/>
      <c r="G212" s="101"/>
      <c r="H212" s="101"/>
      <c r="I212" s="101"/>
      <c r="J212" s="101"/>
      <c r="K212" s="101"/>
      <c r="L212" s="101"/>
      <c r="M212" s="101"/>
    </row>
    <row r="213" spans="3:13" x14ac:dyDescent="0.25">
      <c r="C213" s="101"/>
      <c r="D213" s="101"/>
      <c r="E213" s="101"/>
      <c r="F213" s="101"/>
      <c r="G213" s="101"/>
      <c r="H213" s="101"/>
      <c r="I213" s="101"/>
      <c r="J213" s="101"/>
      <c r="K213" s="101"/>
      <c r="L213" s="101"/>
      <c r="M213" s="101"/>
    </row>
    <row r="214" spans="3:13" x14ac:dyDescent="0.25">
      <c r="C214" s="101"/>
      <c r="D214" s="101"/>
      <c r="E214" s="101"/>
      <c r="F214" s="101"/>
      <c r="G214" s="101"/>
      <c r="H214" s="101"/>
      <c r="I214" s="101"/>
      <c r="J214" s="101"/>
      <c r="K214" s="101"/>
      <c r="L214" s="101"/>
      <c r="M214" s="101"/>
    </row>
    <row r="215" spans="3:13" x14ac:dyDescent="0.25">
      <c r="C215" s="101"/>
      <c r="D215" s="101"/>
      <c r="E215" s="101"/>
      <c r="F215" s="101"/>
      <c r="G215" s="101"/>
      <c r="H215" s="101"/>
      <c r="I215" s="101"/>
      <c r="J215" s="101"/>
      <c r="K215" s="101"/>
      <c r="L215" s="101"/>
      <c r="M215" s="101"/>
    </row>
    <row r="216" spans="3:13" x14ac:dyDescent="0.25">
      <c r="C216" s="101"/>
      <c r="D216" s="101"/>
      <c r="E216" s="101"/>
      <c r="F216" s="101"/>
      <c r="G216" s="101"/>
      <c r="H216" s="101"/>
      <c r="I216" s="101"/>
      <c r="J216" s="101"/>
      <c r="K216" s="101"/>
      <c r="L216" s="101"/>
      <c r="M216" s="101"/>
    </row>
    <row r="217" spans="3:13" x14ac:dyDescent="0.25">
      <c r="C217" s="101"/>
      <c r="D217" s="101"/>
      <c r="E217" s="101"/>
      <c r="F217" s="101"/>
      <c r="G217" s="101"/>
      <c r="H217" s="101"/>
      <c r="I217" s="101"/>
      <c r="J217" s="101"/>
      <c r="K217" s="101"/>
      <c r="L217" s="101"/>
      <c r="M217" s="101"/>
    </row>
    <row r="218" spans="3:13" x14ac:dyDescent="0.25">
      <c r="C218" s="101"/>
      <c r="D218" s="101"/>
      <c r="E218" s="101"/>
      <c r="F218" s="101"/>
      <c r="G218" s="101"/>
      <c r="H218" s="101"/>
      <c r="I218" s="101"/>
      <c r="J218" s="101"/>
      <c r="K218" s="101"/>
      <c r="L218" s="101"/>
      <c r="M218" s="101"/>
    </row>
    <row r="219" spans="3:13" x14ac:dyDescent="0.25">
      <c r="C219" s="101"/>
      <c r="D219" s="101"/>
      <c r="E219" s="101"/>
      <c r="F219" s="101"/>
      <c r="G219" s="101"/>
      <c r="H219" s="101"/>
      <c r="I219" s="101"/>
      <c r="J219" s="101"/>
      <c r="K219" s="101"/>
      <c r="L219" s="101"/>
      <c r="M219" s="101"/>
    </row>
    <row r="220" spans="3:13" x14ac:dyDescent="0.25">
      <c r="C220" s="101"/>
      <c r="D220" s="101"/>
      <c r="E220" s="101"/>
      <c r="F220" s="101"/>
      <c r="G220" s="101"/>
      <c r="H220" s="101"/>
      <c r="I220" s="101"/>
      <c r="J220" s="101"/>
      <c r="K220" s="101"/>
      <c r="L220" s="101"/>
      <c r="M220" s="101"/>
    </row>
  </sheetData>
  <mergeCells count="5">
    <mergeCell ref="A2:D2"/>
    <mergeCell ref="A3:D3"/>
    <mergeCell ref="A4:D4"/>
    <mergeCell ref="A5:D5"/>
    <mergeCell ref="A6:D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3"/>
  <sheetViews>
    <sheetView showGridLines="0" topLeftCell="A4" workbookViewId="0">
      <pane xSplit="2" ySplit="8" topLeftCell="C12" activePane="bottomRight" state="frozen"/>
      <selection activeCell="F25" sqref="F25"/>
      <selection pane="topRight" activeCell="F25" sqref="F25"/>
      <selection pane="bottomLeft" activeCell="F25" sqref="F25"/>
      <selection pane="bottomRight" activeCell="F40" sqref="F40"/>
    </sheetView>
  </sheetViews>
  <sheetFormatPr baseColWidth="10" defaultColWidth="11.5703125" defaultRowHeight="15" x14ac:dyDescent="0.25"/>
  <cols>
    <col min="1" max="1" width="13.140625" style="37" customWidth="1"/>
    <col min="2" max="2" width="43.140625" style="37" bestFit="1" customWidth="1"/>
    <col min="3" max="12" width="17.85546875" style="37" bestFit="1" customWidth="1"/>
    <col min="13" max="14" width="11.5703125" style="37"/>
    <col min="15" max="15" width="12.140625" style="37" bestFit="1" customWidth="1"/>
    <col min="16" max="16384" width="11.5703125" style="37"/>
  </cols>
  <sheetData>
    <row r="2" spans="1:12" s="54" customFormat="1" ht="26.25" customHeight="1" x14ac:dyDescent="0.2">
      <c r="B2" s="156" t="s">
        <v>0</v>
      </c>
      <c r="C2" s="153"/>
      <c r="D2" s="153"/>
      <c r="E2" s="153"/>
      <c r="F2" s="153"/>
      <c r="G2" s="153"/>
      <c r="H2" s="153"/>
      <c r="I2" s="153"/>
      <c r="J2" s="153"/>
      <c r="K2" s="153"/>
      <c r="L2" s="153"/>
    </row>
    <row r="3" spans="1:12" s="54" customFormat="1" ht="21" customHeight="1" x14ac:dyDescent="0.2">
      <c r="B3" s="157" t="s">
        <v>1</v>
      </c>
      <c r="C3" s="154"/>
      <c r="D3" s="154"/>
      <c r="E3" s="154"/>
      <c r="F3" s="154"/>
      <c r="G3" s="154"/>
      <c r="H3" s="154"/>
      <c r="I3" s="154"/>
      <c r="J3" s="154"/>
      <c r="K3" s="154"/>
      <c r="L3" s="154"/>
    </row>
    <row r="4" spans="1:12" s="54" customFormat="1" ht="21" customHeight="1" x14ac:dyDescent="0.2">
      <c r="B4" s="138"/>
      <c r="C4" s="137"/>
      <c r="D4" s="137"/>
      <c r="E4" s="137"/>
      <c r="F4" s="137"/>
      <c r="G4" s="137"/>
      <c r="H4" s="137"/>
      <c r="I4" s="137"/>
      <c r="J4" s="137"/>
      <c r="K4" s="137"/>
      <c r="L4" s="137"/>
    </row>
    <row r="5" spans="1:12" s="54" customFormat="1" ht="21" customHeight="1" x14ac:dyDescent="0.2">
      <c r="A5" s="153" t="s">
        <v>0</v>
      </c>
      <c r="B5" s="153"/>
      <c r="C5" s="153"/>
      <c r="D5" s="153"/>
      <c r="E5" s="137"/>
      <c r="F5" s="137"/>
      <c r="G5" s="137"/>
      <c r="H5" s="137"/>
      <c r="I5" s="137"/>
      <c r="J5" s="137"/>
      <c r="K5" s="137"/>
      <c r="L5" s="137"/>
    </row>
    <row r="6" spans="1:12" s="54" customFormat="1" ht="21" customHeight="1" x14ac:dyDescent="0.2">
      <c r="A6" s="154" t="s">
        <v>1</v>
      </c>
      <c r="B6" s="154"/>
      <c r="C6" s="154"/>
      <c r="D6" s="154"/>
      <c r="E6" s="128"/>
      <c r="F6" s="128"/>
      <c r="G6" s="128"/>
      <c r="H6" s="128"/>
      <c r="I6" s="128"/>
      <c r="J6" s="128"/>
      <c r="K6" s="128"/>
      <c r="L6" s="128"/>
    </row>
    <row r="7" spans="1:12" s="54" customFormat="1" ht="15.75" customHeight="1" x14ac:dyDescent="0.2">
      <c r="A7" s="155" t="s">
        <v>2</v>
      </c>
      <c r="B7" s="155"/>
      <c r="C7" s="155"/>
      <c r="D7" s="155"/>
      <c r="E7" s="117"/>
      <c r="F7" s="117"/>
      <c r="G7" s="117"/>
      <c r="H7" s="117"/>
      <c r="I7" s="117"/>
      <c r="J7" s="117"/>
      <c r="K7" s="117"/>
      <c r="L7" s="117"/>
    </row>
    <row r="8" spans="1:12" s="54" customFormat="1" ht="15.75" customHeight="1" x14ac:dyDescent="0.2">
      <c r="A8" s="155" t="s">
        <v>3</v>
      </c>
      <c r="B8" s="155"/>
      <c r="C8" s="155"/>
      <c r="D8" s="155"/>
      <c r="E8" s="117"/>
      <c r="F8" s="117"/>
      <c r="G8" s="117"/>
      <c r="H8" s="117"/>
      <c r="I8" s="117"/>
      <c r="J8" s="117"/>
      <c r="K8" s="117"/>
      <c r="L8" s="117"/>
    </row>
    <row r="9" spans="1:12" s="54" customFormat="1" ht="15.75" customHeight="1" x14ac:dyDescent="0.2">
      <c r="A9" s="155" t="s">
        <v>412</v>
      </c>
      <c r="B9" s="155"/>
      <c r="C9" s="155"/>
      <c r="D9" s="155"/>
      <c r="E9" s="117"/>
      <c r="F9" s="117"/>
      <c r="G9" s="117"/>
      <c r="H9" s="117"/>
      <c r="I9" s="117"/>
      <c r="J9" s="117"/>
      <c r="K9" s="117"/>
      <c r="L9" s="117"/>
    </row>
    <row r="10" spans="1:12" x14ac:dyDescent="0.25">
      <c r="B10" s="55"/>
      <c r="C10"/>
    </row>
    <row r="11" spans="1:12" ht="28.5" customHeight="1" x14ac:dyDescent="0.25">
      <c r="B11" s="8" t="s">
        <v>4</v>
      </c>
      <c r="C11" s="7">
        <v>1993</v>
      </c>
    </row>
    <row r="12" spans="1:12" x14ac:dyDescent="0.25">
      <c r="B12" s="12" t="s">
        <v>270</v>
      </c>
      <c r="C12" s="118">
        <f>C13+C17+C21</f>
        <v>9026980098</v>
      </c>
    </row>
    <row r="13" spans="1:12" x14ac:dyDescent="0.25">
      <c r="B13" s="56" t="s">
        <v>275</v>
      </c>
      <c r="C13" s="130">
        <f>SUM(C14:C16)</f>
        <v>5774908266</v>
      </c>
    </row>
    <row r="14" spans="1:12" x14ac:dyDescent="0.25">
      <c r="B14" s="57" t="s">
        <v>307</v>
      </c>
      <c r="C14" s="121">
        <v>3562137969</v>
      </c>
    </row>
    <row r="15" spans="1:12" x14ac:dyDescent="0.25">
      <c r="B15" s="57" t="s">
        <v>308</v>
      </c>
      <c r="C15" s="121">
        <v>633341649</v>
      </c>
    </row>
    <row r="16" spans="1:12" x14ac:dyDescent="0.25">
      <c r="B16" s="59" t="s">
        <v>309</v>
      </c>
      <c r="C16" s="121">
        <v>1579428648</v>
      </c>
    </row>
    <row r="17" spans="2:4" x14ac:dyDescent="0.25">
      <c r="B17" s="60" t="s">
        <v>274</v>
      </c>
      <c r="C17" s="130">
        <f t="shared" ref="C17" si="0">SUM(C18:C20)</f>
        <v>2359206469</v>
      </c>
    </row>
    <row r="18" spans="2:4" x14ac:dyDescent="0.25">
      <c r="B18" s="59" t="s">
        <v>310</v>
      </c>
      <c r="C18" s="121">
        <v>1608525987</v>
      </c>
    </row>
    <row r="19" spans="2:4" x14ac:dyDescent="0.25">
      <c r="B19" s="59" t="s">
        <v>311</v>
      </c>
      <c r="C19" s="121">
        <v>733600543</v>
      </c>
    </row>
    <row r="20" spans="2:4" x14ac:dyDescent="0.25">
      <c r="B20" s="59" t="s">
        <v>312</v>
      </c>
      <c r="C20" s="121">
        <v>17079939</v>
      </c>
    </row>
    <row r="21" spans="2:4" x14ac:dyDescent="0.25">
      <c r="B21" s="60" t="s">
        <v>279</v>
      </c>
      <c r="C21" s="130">
        <f>SUM(C22:C24)</f>
        <v>892865363</v>
      </c>
      <c r="D21" s="61"/>
    </row>
    <row r="22" spans="2:4" x14ac:dyDescent="0.25">
      <c r="B22" s="59" t="s">
        <v>327</v>
      </c>
      <c r="C22" s="131">
        <v>5363</v>
      </c>
      <c r="D22" s="61"/>
    </row>
    <row r="23" spans="2:4" x14ac:dyDescent="0.25">
      <c r="B23" s="59" t="s">
        <v>313</v>
      </c>
      <c r="C23" s="121">
        <v>873450000</v>
      </c>
      <c r="D23" s="62"/>
    </row>
    <row r="24" spans="2:4" x14ac:dyDescent="0.25">
      <c r="B24" s="59" t="s">
        <v>328</v>
      </c>
      <c r="C24" s="121">
        <v>19410000</v>
      </c>
    </row>
    <row r="25" spans="2:4" x14ac:dyDescent="0.25">
      <c r="B25" s="12" t="s">
        <v>285</v>
      </c>
      <c r="C25" s="118">
        <f>C26+C30+C34+C37+C40</f>
        <v>11353450646</v>
      </c>
    </row>
    <row r="26" spans="2:4" x14ac:dyDescent="0.25">
      <c r="B26" s="60" t="s">
        <v>286</v>
      </c>
      <c r="C26" s="130">
        <f t="shared" ref="C26" si="1">SUM(C27:C29)</f>
        <v>6353446922</v>
      </c>
    </row>
    <row r="27" spans="2:4" x14ac:dyDescent="0.25">
      <c r="B27" s="59" t="s">
        <v>318</v>
      </c>
      <c r="C27" s="121">
        <v>648910868</v>
      </c>
    </row>
    <row r="28" spans="2:4" x14ac:dyDescent="0.25">
      <c r="B28" s="59" t="s">
        <v>316</v>
      </c>
      <c r="C28" s="121">
        <v>5413057703</v>
      </c>
    </row>
    <row r="29" spans="2:4" x14ac:dyDescent="0.25">
      <c r="B29" s="59" t="s">
        <v>317</v>
      </c>
      <c r="C29" s="121">
        <v>291478351</v>
      </c>
    </row>
    <row r="30" spans="2:4" x14ac:dyDescent="0.25">
      <c r="B30" s="60" t="s">
        <v>287</v>
      </c>
      <c r="C30" s="130">
        <f t="shared" ref="C30" si="2">SUM(C31:C33)</f>
        <v>58486932</v>
      </c>
    </row>
    <row r="31" spans="2:4" x14ac:dyDescent="0.25">
      <c r="B31" s="59" t="s">
        <v>319</v>
      </c>
      <c r="C31" s="121">
        <v>2803134</v>
      </c>
    </row>
    <row r="32" spans="2:4" x14ac:dyDescent="0.25">
      <c r="B32" s="59" t="s">
        <v>320</v>
      </c>
      <c r="C32" s="121">
        <v>55649498</v>
      </c>
    </row>
    <row r="33" spans="2:6" x14ac:dyDescent="0.25">
      <c r="B33" s="59" t="s">
        <v>321</v>
      </c>
      <c r="C33" s="121">
        <v>34300</v>
      </c>
    </row>
    <row r="34" spans="2:6" x14ac:dyDescent="0.25">
      <c r="B34" s="60" t="s">
        <v>295</v>
      </c>
      <c r="C34" s="130">
        <f t="shared" ref="C34" si="3">SUM(C35:C36)</f>
        <v>3265258625</v>
      </c>
    </row>
    <row r="35" spans="2:6" x14ac:dyDescent="0.25">
      <c r="B35" s="59" t="s">
        <v>322</v>
      </c>
      <c r="C35" s="121">
        <v>3246224166</v>
      </c>
    </row>
    <row r="36" spans="2:6" x14ac:dyDescent="0.25">
      <c r="B36" s="59" t="s">
        <v>311</v>
      </c>
      <c r="C36" s="121">
        <v>19034459</v>
      </c>
      <c r="F36" s="58"/>
    </row>
    <row r="37" spans="2:6" x14ac:dyDescent="0.25">
      <c r="B37" s="60" t="s">
        <v>297</v>
      </c>
      <c r="C37" s="130">
        <f t="shared" ref="C37" si="4">SUM(C38:C39)</f>
        <v>1048250000</v>
      </c>
    </row>
    <row r="38" spans="2:6" x14ac:dyDescent="0.25">
      <c r="B38" s="59" t="s">
        <v>323</v>
      </c>
      <c r="C38" s="121">
        <v>110000</v>
      </c>
    </row>
    <row r="39" spans="2:6" x14ac:dyDescent="0.25">
      <c r="B39" s="59" t="s">
        <v>324</v>
      </c>
      <c r="C39" s="121">
        <v>1048140000</v>
      </c>
    </row>
    <row r="40" spans="2:6" x14ac:dyDescent="0.25">
      <c r="B40" s="60" t="s">
        <v>300</v>
      </c>
      <c r="C40" s="130">
        <f t="shared" ref="C40" si="5">SUM(C41:C42)</f>
        <v>628008167</v>
      </c>
    </row>
    <row r="41" spans="2:6" x14ac:dyDescent="0.25">
      <c r="B41" s="59" t="s">
        <v>325</v>
      </c>
      <c r="C41" s="121">
        <v>41008167</v>
      </c>
    </row>
    <row r="42" spans="2:6" x14ac:dyDescent="0.25">
      <c r="B42" s="59" t="s">
        <v>326</v>
      </c>
      <c r="C42" s="121">
        <v>587000000</v>
      </c>
    </row>
    <row r="43" spans="2:6" x14ac:dyDescent="0.25">
      <c r="B43" s="8"/>
      <c r="C43" s="114">
        <f t="shared" ref="C43" si="6">+C12+C25</f>
        <v>20380430744</v>
      </c>
    </row>
    <row r="44" spans="2:6" x14ac:dyDescent="0.25">
      <c r="B44" s="63" t="s">
        <v>202</v>
      </c>
    </row>
    <row r="45" spans="2:6" x14ac:dyDescent="0.25">
      <c r="B45" s="63" t="s">
        <v>203</v>
      </c>
    </row>
    <row r="46" spans="2:6" x14ac:dyDescent="0.25">
      <c r="B46" s="64"/>
      <c r="C46" s="101"/>
    </row>
    <row r="47" spans="2:6" x14ac:dyDescent="0.25">
      <c r="B47" s="46"/>
      <c r="C47" s="101"/>
    </row>
    <row r="48" spans="2:6" x14ac:dyDescent="0.25">
      <c r="C48" s="101"/>
    </row>
    <row r="49" spans="3:3" x14ac:dyDescent="0.25">
      <c r="C49" s="101"/>
    </row>
    <row r="50" spans="3:3" x14ac:dyDescent="0.25">
      <c r="C50" s="101"/>
    </row>
    <row r="51" spans="3:3" x14ac:dyDescent="0.25">
      <c r="C51" s="101"/>
    </row>
    <row r="52" spans="3:3" x14ac:dyDescent="0.25">
      <c r="C52" s="101"/>
    </row>
    <row r="53" spans="3:3" x14ac:dyDescent="0.25">
      <c r="C53" s="101"/>
    </row>
    <row r="54" spans="3:3" x14ac:dyDescent="0.25">
      <c r="C54" s="101"/>
    </row>
    <row r="55" spans="3:3" x14ac:dyDescent="0.25">
      <c r="C55" s="101"/>
    </row>
    <row r="56" spans="3:3" x14ac:dyDescent="0.25">
      <c r="C56" s="101"/>
    </row>
    <row r="57" spans="3:3" x14ac:dyDescent="0.25">
      <c r="C57" s="101"/>
    </row>
    <row r="58" spans="3:3" x14ac:dyDescent="0.25">
      <c r="C58" s="101"/>
    </row>
    <row r="59" spans="3:3" x14ac:dyDescent="0.25">
      <c r="C59" s="101"/>
    </row>
    <row r="60" spans="3:3" x14ac:dyDescent="0.25">
      <c r="C60" s="101"/>
    </row>
    <row r="61" spans="3:3" x14ac:dyDescent="0.25">
      <c r="C61" s="101"/>
    </row>
    <row r="62" spans="3:3" x14ac:dyDescent="0.25">
      <c r="C62" s="101"/>
    </row>
    <row r="63" spans="3:3" x14ac:dyDescent="0.25">
      <c r="C63" s="101"/>
    </row>
    <row r="64" spans="3:3" x14ac:dyDescent="0.25">
      <c r="C64" s="101"/>
    </row>
    <row r="65" spans="3:3" x14ac:dyDescent="0.25">
      <c r="C65" s="101"/>
    </row>
    <row r="66" spans="3:3" x14ac:dyDescent="0.25">
      <c r="C66" s="101"/>
    </row>
    <row r="67" spans="3:3" x14ac:dyDescent="0.25">
      <c r="C67" s="101"/>
    </row>
    <row r="68" spans="3:3" x14ac:dyDescent="0.25">
      <c r="C68" s="101"/>
    </row>
    <row r="69" spans="3:3" x14ac:dyDescent="0.25">
      <c r="C69" s="101"/>
    </row>
    <row r="70" spans="3:3" x14ac:dyDescent="0.25">
      <c r="C70" s="101"/>
    </row>
    <row r="71" spans="3:3" x14ac:dyDescent="0.25">
      <c r="C71" s="101"/>
    </row>
    <row r="72" spans="3:3" x14ac:dyDescent="0.25">
      <c r="C72" s="101"/>
    </row>
    <row r="73" spans="3:3" x14ac:dyDescent="0.25">
      <c r="C73" s="101"/>
    </row>
    <row r="74" spans="3:3" x14ac:dyDescent="0.25">
      <c r="C74" s="101"/>
    </row>
    <row r="75" spans="3:3" x14ac:dyDescent="0.25">
      <c r="C75" s="101"/>
    </row>
    <row r="76" spans="3:3" x14ac:dyDescent="0.25">
      <c r="C76" s="101"/>
    </row>
    <row r="77" spans="3:3" x14ac:dyDescent="0.25">
      <c r="C77" s="101"/>
    </row>
    <row r="78" spans="3:3" x14ac:dyDescent="0.25">
      <c r="C78" s="101"/>
    </row>
    <row r="79" spans="3:3" x14ac:dyDescent="0.25">
      <c r="C79" s="101"/>
    </row>
    <row r="80" spans="3:3" x14ac:dyDescent="0.25">
      <c r="C80" s="101"/>
    </row>
    <row r="81" spans="3:12" x14ac:dyDescent="0.25">
      <c r="C81" s="101"/>
    </row>
    <row r="82" spans="3:12" x14ac:dyDescent="0.25">
      <c r="C82" s="101"/>
    </row>
    <row r="83" spans="3:12" x14ac:dyDescent="0.25">
      <c r="C83" s="101"/>
    </row>
    <row r="84" spans="3:12" x14ac:dyDescent="0.25">
      <c r="C84" s="101"/>
    </row>
    <row r="85" spans="3:12" x14ac:dyDescent="0.25">
      <c r="C85" s="101"/>
      <c r="D85" s="101"/>
      <c r="E85" s="101"/>
      <c r="F85" s="101"/>
      <c r="G85" s="101"/>
      <c r="H85" s="101"/>
      <c r="I85" s="101"/>
      <c r="J85" s="101"/>
      <c r="K85" s="101"/>
      <c r="L85" s="101"/>
    </row>
    <row r="86" spans="3:12" x14ac:dyDescent="0.25">
      <c r="C86" s="101"/>
      <c r="D86" s="101"/>
      <c r="E86" s="101"/>
      <c r="F86" s="101"/>
      <c r="G86" s="101"/>
      <c r="H86" s="101"/>
      <c r="I86" s="101"/>
      <c r="J86" s="101"/>
      <c r="K86" s="101"/>
      <c r="L86" s="101"/>
    </row>
    <row r="87" spans="3:12" x14ac:dyDescent="0.25">
      <c r="C87" s="101"/>
      <c r="D87" s="101"/>
      <c r="E87" s="101"/>
      <c r="F87" s="101"/>
      <c r="G87" s="101"/>
      <c r="H87" s="101"/>
      <c r="I87" s="101"/>
      <c r="J87" s="101"/>
      <c r="K87" s="101"/>
      <c r="L87" s="101"/>
    </row>
    <row r="88" spans="3:12" x14ac:dyDescent="0.25">
      <c r="C88" s="101"/>
      <c r="D88" s="101"/>
      <c r="E88" s="101"/>
      <c r="F88" s="101"/>
      <c r="G88" s="101"/>
      <c r="H88" s="101"/>
      <c r="I88" s="101"/>
      <c r="J88" s="101"/>
      <c r="K88" s="101"/>
      <c r="L88" s="101"/>
    </row>
    <row r="89" spans="3:12" x14ac:dyDescent="0.25">
      <c r="C89" s="101"/>
      <c r="D89" s="101"/>
      <c r="E89" s="101"/>
      <c r="F89" s="101"/>
      <c r="G89" s="101"/>
      <c r="H89" s="101"/>
      <c r="I89" s="101"/>
      <c r="J89" s="101"/>
      <c r="K89" s="101"/>
      <c r="L89" s="101"/>
    </row>
    <row r="90" spans="3:12" x14ac:dyDescent="0.25">
      <c r="C90" s="101"/>
      <c r="D90" s="101"/>
      <c r="E90" s="101"/>
      <c r="F90" s="101"/>
      <c r="G90" s="101"/>
      <c r="H90" s="101"/>
      <c r="I90" s="101"/>
      <c r="J90" s="101"/>
      <c r="K90" s="101"/>
      <c r="L90" s="101"/>
    </row>
    <row r="91" spans="3:12" x14ac:dyDescent="0.25">
      <c r="C91" s="101"/>
      <c r="D91" s="101"/>
      <c r="E91" s="101"/>
      <c r="F91" s="101"/>
      <c r="G91" s="101"/>
      <c r="H91" s="101"/>
      <c r="I91" s="101"/>
      <c r="J91" s="101"/>
      <c r="K91" s="101"/>
      <c r="L91" s="101"/>
    </row>
    <row r="92" spans="3:12" x14ac:dyDescent="0.25">
      <c r="C92" s="101"/>
      <c r="D92" s="101"/>
      <c r="E92" s="101"/>
      <c r="F92" s="101"/>
      <c r="G92" s="101"/>
      <c r="H92" s="101"/>
      <c r="I92" s="101"/>
      <c r="J92" s="101"/>
      <c r="K92" s="101"/>
      <c r="L92" s="101"/>
    </row>
    <row r="93" spans="3:12" x14ac:dyDescent="0.25">
      <c r="C93" s="101"/>
      <c r="D93" s="101"/>
      <c r="E93" s="101"/>
      <c r="F93" s="101"/>
      <c r="G93" s="101"/>
      <c r="H93" s="101"/>
      <c r="I93" s="101"/>
      <c r="J93" s="101"/>
      <c r="K93" s="101"/>
      <c r="L93" s="101"/>
    </row>
    <row r="94" spans="3:12" x14ac:dyDescent="0.25">
      <c r="C94" s="101"/>
      <c r="D94" s="101"/>
      <c r="E94" s="101"/>
      <c r="F94" s="101"/>
      <c r="G94" s="101"/>
      <c r="H94" s="101"/>
      <c r="I94" s="101"/>
      <c r="J94" s="101"/>
      <c r="K94" s="101"/>
      <c r="L94" s="101"/>
    </row>
    <row r="95" spans="3:12" x14ac:dyDescent="0.25">
      <c r="C95" s="101"/>
      <c r="D95" s="101"/>
      <c r="E95" s="101"/>
      <c r="F95" s="101"/>
      <c r="G95" s="101"/>
      <c r="H95" s="101"/>
      <c r="I95" s="101"/>
      <c r="J95" s="101"/>
      <c r="K95" s="101"/>
      <c r="L95" s="101"/>
    </row>
    <row r="96" spans="3:12" x14ac:dyDescent="0.25">
      <c r="C96" s="101"/>
      <c r="D96" s="101"/>
      <c r="E96" s="101"/>
      <c r="F96" s="101"/>
      <c r="G96" s="101"/>
      <c r="H96" s="101"/>
      <c r="I96" s="101"/>
      <c r="J96" s="101"/>
      <c r="K96" s="101"/>
      <c r="L96" s="101"/>
    </row>
    <row r="97" spans="3:12" x14ac:dyDescent="0.25">
      <c r="C97" s="101"/>
      <c r="D97" s="101"/>
      <c r="E97" s="101"/>
      <c r="F97" s="101"/>
      <c r="G97" s="101"/>
      <c r="H97" s="101"/>
      <c r="I97" s="101"/>
      <c r="J97" s="101"/>
      <c r="K97" s="101"/>
      <c r="L97" s="101"/>
    </row>
    <row r="98" spans="3:12" x14ac:dyDescent="0.25">
      <c r="C98" s="101"/>
      <c r="D98" s="101"/>
      <c r="E98" s="101"/>
      <c r="F98" s="101"/>
      <c r="G98" s="101"/>
      <c r="H98" s="101"/>
      <c r="I98" s="101"/>
      <c r="J98" s="101"/>
      <c r="K98" s="101"/>
      <c r="L98" s="101"/>
    </row>
    <row r="99" spans="3:12" x14ac:dyDescent="0.25">
      <c r="C99" s="101"/>
      <c r="D99" s="101"/>
      <c r="E99" s="101"/>
      <c r="F99" s="101"/>
      <c r="G99" s="101"/>
      <c r="H99" s="101"/>
      <c r="I99" s="101"/>
      <c r="J99" s="101"/>
      <c r="K99" s="101"/>
      <c r="L99" s="101"/>
    </row>
    <row r="100" spans="3:12" x14ac:dyDescent="0.25">
      <c r="C100" s="101"/>
      <c r="D100" s="101"/>
      <c r="E100" s="101"/>
      <c r="F100" s="101"/>
      <c r="G100" s="101"/>
      <c r="H100" s="101"/>
      <c r="I100" s="101"/>
      <c r="J100" s="101"/>
      <c r="K100" s="101"/>
      <c r="L100" s="101"/>
    </row>
    <row r="101" spans="3:12" x14ac:dyDescent="0.25">
      <c r="C101" s="101"/>
      <c r="D101" s="101"/>
      <c r="E101" s="101"/>
      <c r="F101" s="101"/>
      <c r="G101" s="101"/>
      <c r="H101" s="101"/>
      <c r="I101" s="101"/>
      <c r="J101" s="101"/>
      <c r="K101" s="101"/>
      <c r="L101" s="101"/>
    </row>
    <row r="102" spans="3:12" x14ac:dyDescent="0.25">
      <c r="C102" s="101"/>
      <c r="D102" s="101"/>
      <c r="E102" s="101"/>
      <c r="F102" s="101"/>
      <c r="G102" s="101"/>
      <c r="H102" s="101"/>
      <c r="I102" s="101"/>
      <c r="J102" s="101"/>
      <c r="K102" s="101"/>
      <c r="L102" s="101"/>
    </row>
    <row r="103" spans="3:12" x14ac:dyDescent="0.25">
      <c r="C103" s="101"/>
      <c r="D103" s="101"/>
      <c r="E103" s="101"/>
      <c r="F103" s="101"/>
      <c r="G103" s="101"/>
      <c r="H103" s="101"/>
      <c r="I103" s="101"/>
      <c r="J103" s="101"/>
      <c r="K103" s="101"/>
      <c r="L103" s="101"/>
    </row>
    <row r="104" spans="3:12" x14ac:dyDescent="0.25">
      <c r="C104" s="101"/>
      <c r="D104" s="101"/>
      <c r="E104" s="101"/>
      <c r="F104" s="101"/>
      <c r="G104" s="101"/>
      <c r="H104" s="101"/>
      <c r="I104" s="101"/>
      <c r="J104" s="101"/>
      <c r="K104" s="101"/>
      <c r="L104" s="101"/>
    </row>
    <row r="105" spans="3:12" x14ac:dyDescent="0.25">
      <c r="C105" s="101"/>
      <c r="D105" s="101"/>
      <c r="E105" s="101"/>
      <c r="F105" s="101"/>
      <c r="G105" s="101"/>
      <c r="H105" s="101"/>
      <c r="I105" s="101"/>
      <c r="J105" s="101"/>
      <c r="K105" s="101"/>
      <c r="L105" s="101"/>
    </row>
    <row r="106" spans="3:12" x14ac:dyDescent="0.25">
      <c r="C106" s="101"/>
      <c r="D106" s="101"/>
      <c r="E106" s="101"/>
      <c r="F106" s="101"/>
      <c r="G106" s="101"/>
      <c r="H106" s="101"/>
      <c r="I106" s="101"/>
      <c r="J106" s="101"/>
      <c r="K106" s="101"/>
      <c r="L106" s="101"/>
    </row>
    <row r="107" spans="3:12" x14ac:dyDescent="0.25">
      <c r="C107" s="101"/>
      <c r="D107" s="101"/>
      <c r="E107" s="101"/>
      <c r="F107" s="101"/>
      <c r="G107" s="101"/>
      <c r="H107" s="101"/>
      <c r="I107" s="101"/>
      <c r="J107" s="101"/>
      <c r="K107" s="101"/>
      <c r="L107" s="101"/>
    </row>
    <row r="108" spans="3:12" x14ac:dyDescent="0.25">
      <c r="C108" s="101"/>
      <c r="D108" s="101"/>
      <c r="E108" s="101"/>
      <c r="F108" s="101"/>
      <c r="G108" s="101"/>
      <c r="H108" s="101"/>
      <c r="I108" s="101"/>
      <c r="J108" s="101"/>
      <c r="K108" s="101"/>
      <c r="L108" s="101"/>
    </row>
    <row r="109" spans="3:12" x14ac:dyDescent="0.25">
      <c r="C109" s="101"/>
      <c r="D109" s="101"/>
      <c r="E109" s="101"/>
      <c r="F109" s="101"/>
      <c r="G109" s="101"/>
      <c r="H109" s="101"/>
      <c r="I109" s="101"/>
      <c r="J109" s="101"/>
      <c r="K109" s="101"/>
      <c r="L109" s="101"/>
    </row>
    <row r="110" spans="3:12" x14ac:dyDescent="0.25">
      <c r="C110" s="101"/>
      <c r="D110" s="101"/>
      <c r="E110" s="101"/>
      <c r="F110" s="101"/>
      <c r="G110" s="101"/>
      <c r="H110" s="101"/>
      <c r="I110" s="101"/>
      <c r="J110" s="101"/>
      <c r="K110" s="101"/>
      <c r="L110" s="101"/>
    </row>
    <row r="111" spans="3:12" x14ac:dyDescent="0.25">
      <c r="C111" s="101"/>
      <c r="D111" s="101"/>
      <c r="E111" s="101"/>
      <c r="F111" s="101"/>
      <c r="G111" s="101"/>
      <c r="H111" s="101"/>
      <c r="I111" s="101"/>
      <c r="J111" s="101"/>
      <c r="K111" s="101"/>
      <c r="L111" s="101"/>
    </row>
    <row r="112" spans="3:12" x14ac:dyDescent="0.25">
      <c r="C112" s="101"/>
      <c r="D112" s="101"/>
      <c r="E112" s="101"/>
      <c r="F112" s="101"/>
      <c r="G112" s="101"/>
      <c r="H112" s="101"/>
      <c r="I112" s="101"/>
      <c r="J112" s="101"/>
      <c r="K112" s="101"/>
      <c r="L112" s="101"/>
    </row>
    <row r="113" spans="3:12" x14ac:dyDescent="0.25">
      <c r="C113" s="101"/>
      <c r="D113" s="101"/>
      <c r="E113" s="101"/>
      <c r="F113" s="101"/>
      <c r="G113" s="101"/>
      <c r="H113" s="101"/>
      <c r="I113" s="101"/>
      <c r="J113" s="101"/>
      <c r="K113" s="101"/>
      <c r="L113" s="101"/>
    </row>
    <row r="114" spans="3:12" x14ac:dyDescent="0.25">
      <c r="C114" s="101"/>
      <c r="D114" s="101"/>
      <c r="E114" s="101"/>
      <c r="F114" s="101"/>
      <c r="G114" s="101"/>
      <c r="H114" s="101"/>
      <c r="I114" s="101"/>
      <c r="J114" s="101"/>
      <c r="K114" s="101"/>
      <c r="L114" s="101"/>
    </row>
    <row r="115" spans="3:12" x14ac:dyDescent="0.25">
      <c r="C115" s="101"/>
      <c r="D115" s="101"/>
      <c r="E115" s="101"/>
      <c r="F115" s="101"/>
      <c r="G115" s="101"/>
      <c r="H115" s="101"/>
      <c r="I115" s="101"/>
      <c r="J115" s="101"/>
      <c r="K115" s="101"/>
      <c r="L115" s="101"/>
    </row>
    <row r="116" spans="3:12" x14ac:dyDescent="0.25">
      <c r="C116" s="101"/>
      <c r="D116" s="101"/>
      <c r="E116" s="101"/>
      <c r="F116" s="101"/>
      <c r="G116" s="101"/>
      <c r="H116" s="101"/>
      <c r="I116" s="101"/>
      <c r="J116" s="101"/>
      <c r="K116" s="101"/>
      <c r="L116" s="101"/>
    </row>
    <row r="117" spans="3:12" x14ac:dyDescent="0.25">
      <c r="C117" s="101"/>
      <c r="D117" s="101"/>
      <c r="E117" s="101"/>
      <c r="F117" s="101"/>
      <c r="G117" s="101"/>
      <c r="H117" s="101"/>
      <c r="I117" s="101"/>
      <c r="J117" s="101"/>
      <c r="K117" s="101"/>
      <c r="L117" s="101"/>
    </row>
    <row r="118" spans="3:12" x14ac:dyDescent="0.25">
      <c r="C118" s="101"/>
      <c r="D118" s="101"/>
      <c r="E118" s="101"/>
      <c r="F118" s="101"/>
      <c r="G118" s="101"/>
      <c r="H118" s="101"/>
      <c r="I118" s="101"/>
      <c r="J118" s="101"/>
      <c r="K118" s="101"/>
      <c r="L118" s="101"/>
    </row>
    <row r="119" spans="3:12" x14ac:dyDescent="0.25">
      <c r="C119" s="101"/>
      <c r="D119" s="101"/>
      <c r="E119" s="101"/>
      <c r="F119" s="101"/>
      <c r="G119" s="101"/>
      <c r="H119" s="101"/>
      <c r="I119" s="101"/>
      <c r="J119" s="101"/>
      <c r="K119" s="101"/>
      <c r="L119" s="101"/>
    </row>
    <row r="120" spans="3:12" x14ac:dyDescent="0.25">
      <c r="C120" s="101"/>
      <c r="D120" s="101"/>
      <c r="E120" s="101"/>
      <c r="F120" s="101"/>
      <c r="G120" s="101"/>
      <c r="H120" s="101"/>
      <c r="I120" s="101"/>
      <c r="J120" s="101"/>
      <c r="K120" s="101"/>
      <c r="L120" s="101"/>
    </row>
    <row r="121" spans="3:12" x14ac:dyDescent="0.25">
      <c r="C121" s="101"/>
      <c r="D121" s="101"/>
      <c r="E121" s="101"/>
      <c r="F121" s="101"/>
      <c r="G121" s="101"/>
      <c r="H121" s="101"/>
      <c r="I121" s="101"/>
      <c r="J121" s="101"/>
      <c r="K121" s="101"/>
      <c r="L121" s="101"/>
    </row>
    <row r="122" spans="3:12" x14ac:dyDescent="0.25">
      <c r="C122" s="101"/>
      <c r="D122" s="101"/>
      <c r="E122" s="101"/>
      <c r="F122" s="101"/>
      <c r="G122" s="101"/>
      <c r="H122" s="101"/>
      <c r="I122" s="101"/>
      <c r="J122" s="101"/>
      <c r="K122" s="101"/>
      <c r="L122" s="101"/>
    </row>
    <row r="123" spans="3:12" x14ac:dyDescent="0.25">
      <c r="C123" s="101"/>
      <c r="D123" s="101"/>
      <c r="E123" s="101"/>
      <c r="F123" s="101"/>
      <c r="G123" s="101"/>
      <c r="H123" s="101"/>
      <c r="I123" s="101"/>
      <c r="J123" s="101"/>
      <c r="K123" s="101"/>
      <c r="L123" s="101"/>
    </row>
    <row r="124" spans="3:12" x14ac:dyDescent="0.25">
      <c r="C124" s="101"/>
      <c r="D124" s="101"/>
      <c r="E124" s="101"/>
      <c r="F124" s="101"/>
      <c r="G124" s="101"/>
      <c r="H124" s="101"/>
      <c r="I124" s="101"/>
      <c r="J124" s="101"/>
      <c r="K124" s="101"/>
      <c r="L124" s="101"/>
    </row>
    <row r="125" spans="3:12" x14ac:dyDescent="0.25">
      <c r="C125" s="101"/>
      <c r="D125" s="101"/>
      <c r="E125" s="101"/>
      <c r="F125" s="101"/>
      <c r="G125" s="101"/>
      <c r="H125" s="101"/>
      <c r="I125" s="101"/>
      <c r="J125" s="101"/>
      <c r="K125" s="101"/>
      <c r="L125" s="101"/>
    </row>
    <row r="126" spans="3:12" x14ac:dyDescent="0.25">
      <c r="C126" s="101"/>
      <c r="D126" s="101"/>
      <c r="E126" s="101"/>
      <c r="F126" s="101"/>
      <c r="G126" s="101"/>
      <c r="H126" s="101"/>
      <c r="I126" s="101"/>
      <c r="J126" s="101"/>
      <c r="K126" s="101"/>
      <c r="L126" s="101"/>
    </row>
    <row r="127" spans="3:12" x14ac:dyDescent="0.25">
      <c r="C127" s="101"/>
      <c r="D127" s="101"/>
      <c r="E127" s="101"/>
      <c r="F127" s="101"/>
      <c r="G127" s="101"/>
      <c r="H127" s="101"/>
      <c r="I127" s="101"/>
      <c r="J127" s="101"/>
      <c r="K127" s="101"/>
      <c r="L127" s="101"/>
    </row>
    <row r="128" spans="3:12" x14ac:dyDescent="0.25">
      <c r="C128" s="101"/>
      <c r="D128" s="101"/>
      <c r="E128" s="101"/>
      <c r="F128" s="101"/>
      <c r="G128" s="101"/>
      <c r="H128" s="101"/>
      <c r="I128" s="101"/>
      <c r="J128" s="101"/>
      <c r="K128" s="101"/>
      <c r="L128" s="101"/>
    </row>
    <row r="129" spans="3:12" x14ac:dyDescent="0.25">
      <c r="C129" s="101"/>
      <c r="D129" s="101"/>
      <c r="E129" s="101"/>
      <c r="F129" s="101"/>
      <c r="G129" s="101"/>
      <c r="H129" s="101"/>
      <c r="I129" s="101"/>
      <c r="J129" s="101"/>
      <c r="K129" s="101"/>
      <c r="L129" s="101"/>
    </row>
    <row r="130" spans="3:12" x14ac:dyDescent="0.25">
      <c r="C130" s="101"/>
      <c r="D130" s="101"/>
      <c r="E130" s="101"/>
      <c r="F130" s="101"/>
      <c r="G130" s="101"/>
      <c r="H130" s="101"/>
      <c r="I130" s="101"/>
      <c r="J130" s="101"/>
      <c r="K130" s="101"/>
      <c r="L130" s="101"/>
    </row>
    <row r="131" spans="3:12" x14ac:dyDescent="0.25">
      <c r="C131" s="101"/>
      <c r="D131" s="101"/>
      <c r="E131" s="101"/>
      <c r="F131" s="101"/>
      <c r="G131" s="101"/>
      <c r="H131" s="101"/>
      <c r="I131" s="101"/>
      <c r="J131" s="101"/>
      <c r="K131" s="101"/>
      <c r="L131" s="101"/>
    </row>
    <row r="132" spans="3:12" x14ac:dyDescent="0.25">
      <c r="C132" s="101"/>
      <c r="D132" s="101"/>
      <c r="E132" s="101"/>
      <c r="F132" s="101"/>
      <c r="G132" s="101"/>
      <c r="H132" s="101"/>
      <c r="I132" s="101"/>
      <c r="J132" s="101"/>
      <c r="K132" s="101"/>
      <c r="L132" s="101"/>
    </row>
    <row r="133" spans="3:12" x14ac:dyDescent="0.25">
      <c r="C133" s="101"/>
      <c r="D133" s="101"/>
      <c r="E133" s="101"/>
      <c r="F133" s="101"/>
      <c r="G133" s="101"/>
      <c r="H133" s="101"/>
      <c r="I133" s="101"/>
      <c r="J133" s="101"/>
      <c r="K133" s="101"/>
      <c r="L133" s="101"/>
    </row>
    <row r="134" spans="3:12" x14ac:dyDescent="0.25">
      <c r="C134" s="101"/>
      <c r="D134" s="101"/>
      <c r="E134" s="101"/>
      <c r="F134" s="101"/>
      <c r="G134" s="101"/>
      <c r="H134" s="101"/>
      <c r="I134" s="101"/>
      <c r="J134" s="101"/>
      <c r="K134" s="101"/>
      <c r="L134" s="101"/>
    </row>
    <row r="135" spans="3:12" x14ac:dyDescent="0.25">
      <c r="C135" s="101"/>
      <c r="D135" s="101"/>
      <c r="E135" s="101"/>
      <c r="F135" s="101"/>
      <c r="G135" s="101"/>
      <c r="H135" s="101"/>
      <c r="I135" s="101"/>
      <c r="J135" s="101"/>
      <c r="K135" s="101"/>
      <c r="L135" s="101"/>
    </row>
    <row r="136" spans="3:12" x14ac:dyDescent="0.25">
      <c r="C136" s="101"/>
      <c r="D136" s="101"/>
      <c r="E136" s="101"/>
      <c r="F136" s="101"/>
      <c r="G136" s="101"/>
      <c r="H136" s="101"/>
      <c r="I136" s="101"/>
      <c r="J136" s="101"/>
      <c r="K136" s="101"/>
      <c r="L136" s="101"/>
    </row>
    <row r="137" spans="3:12" x14ac:dyDescent="0.25">
      <c r="C137" s="101"/>
      <c r="D137" s="101"/>
      <c r="E137" s="101"/>
      <c r="F137" s="101"/>
      <c r="G137" s="101"/>
      <c r="H137" s="101"/>
      <c r="I137" s="101"/>
      <c r="J137" s="101"/>
      <c r="K137" s="101"/>
      <c r="L137" s="101"/>
    </row>
    <row r="138" spans="3:12" x14ac:dyDescent="0.25">
      <c r="C138" s="101"/>
      <c r="D138" s="101"/>
      <c r="E138" s="101"/>
      <c r="F138" s="101"/>
      <c r="G138" s="101"/>
      <c r="H138" s="101"/>
      <c r="I138" s="101"/>
      <c r="J138" s="101"/>
      <c r="K138" s="101"/>
      <c r="L138" s="101"/>
    </row>
    <row r="139" spans="3:12" x14ac:dyDescent="0.25">
      <c r="C139" s="101"/>
      <c r="D139" s="101"/>
      <c r="E139" s="101"/>
      <c r="F139" s="101"/>
      <c r="G139" s="101"/>
      <c r="H139" s="101"/>
      <c r="I139" s="101"/>
      <c r="J139" s="101"/>
      <c r="K139" s="101"/>
      <c r="L139" s="101"/>
    </row>
    <row r="140" spans="3:12" x14ac:dyDescent="0.25">
      <c r="C140" s="101"/>
      <c r="D140" s="101"/>
      <c r="E140" s="101"/>
      <c r="F140" s="101"/>
      <c r="G140" s="101"/>
      <c r="H140" s="101"/>
      <c r="I140" s="101"/>
      <c r="J140" s="101"/>
      <c r="K140" s="101"/>
      <c r="L140" s="101"/>
    </row>
    <row r="141" spans="3:12" x14ac:dyDescent="0.25">
      <c r="C141" s="101"/>
      <c r="D141" s="101"/>
      <c r="E141" s="101"/>
      <c r="F141" s="101"/>
      <c r="G141" s="101"/>
      <c r="H141" s="101"/>
      <c r="I141" s="101"/>
      <c r="J141" s="101"/>
      <c r="K141" s="101"/>
      <c r="L141" s="101"/>
    </row>
    <row r="142" spans="3:12" x14ac:dyDescent="0.25">
      <c r="C142" s="101"/>
      <c r="D142" s="101"/>
      <c r="E142" s="101"/>
      <c r="F142" s="101"/>
      <c r="G142" s="101"/>
      <c r="H142" s="101"/>
      <c r="I142" s="101"/>
      <c r="J142" s="101"/>
      <c r="K142" s="101"/>
      <c r="L142" s="101"/>
    </row>
    <row r="143" spans="3:12" x14ac:dyDescent="0.25">
      <c r="C143" s="101"/>
      <c r="D143" s="101"/>
      <c r="E143" s="101"/>
      <c r="F143" s="101"/>
      <c r="G143" s="101"/>
      <c r="H143" s="101"/>
      <c r="I143" s="101"/>
      <c r="J143" s="101"/>
      <c r="K143" s="101"/>
      <c r="L143" s="101"/>
    </row>
    <row r="144" spans="3:12" x14ac:dyDescent="0.25">
      <c r="C144" s="101"/>
      <c r="D144" s="101"/>
      <c r="E144" s="101"/>
      <c r="F144" s="101"/>
      <c r="G144" s="101"/>
      <c r="H144" s="101"/>
      <c r="I144" s="101"/>
      <c r="J144" s="101"/>
      <c r="K144" s="101"/>
      <c r="L144" s="101"/>
    </row>
    <row r="145" spans="3:12" x14ac:dyDescent="0.25">
      <c r="C145" s="101"/>
      <c r="D145" s="101"/>
      <c r="E145" s="101"/>
      <c r="F145" s="101"/>
      <c r="G145" s="101"/>
      <c r="H145" s="101"/>
      <c r="I145" s="101"/>
      <c r="J145" s="101"/>
      <c r="K145" s="101"/>
      <c r="L145" s="101"/>
    </row>
    <row r="146" spans="3:12" x14ac:dyDescent="0.25">
      <c r="C146" s="101"/>
      <c r="D146" s="101"/>
      <c r="E146" s="101"/>
      <c r="F146" s="101"/>
      <c r="G146" s="101"/>
      <c r="H146" s="101"/>
      <c r="I146" s="101"/>
      <c r="J146" s="101"/>
      <c r="K146" s="101"/>
      <c r="L146" s="101"/>
    </row>
    <row r="147" spans="3:12" x14ac:dyDescent="0.25">
      <c r="C147" s="101"/>
      <c r="D147" s="101"/>
      <c r="E147" s="101"/>
      <c r="F147" s="101"/>
      <c r="G147" s="101"/>
      <c r="H147" s="101"/>
      <c r="I147" s="101"/>
      <c r="J147" s="101"/>
      <c r="K147" s="101"/>
      <c r="L147" s="101"/>
    </row>
    <row r="148" spans="3:12" x14ac:dyDescent="0.25">
      <c r="C148" s="101"/>
      <c r="D148" s="101"/>
      <c r="E148" s="101"/>
      <c r="F148" s="101"/>
      <c r="G148" s="101"/>
      <c r="H148" s="101"/>
      <c r="I148" s="101"/>
      <c r="J148" s="101"/>
      <c r="K148" s="101"/>
      <c r="L148" s="101"/>
    </row>
    <row r="149" spans="3:12" x14ac:dyDescent="0.25">
      <c r="C149" s="101"/>
      <c r="D149" s="101"/>
      <c r="E149" s="101"/>
      <c r="F149" s="101"/>
      <c r="G149" s="101"/>
      <c r="H149" s="101"/>
      <c r="I149" s="101"/>
      <c r="J149" s="101"/>
      <c r="K149" s="101"/>
      <c r="L149" s="101"/>
    </row>
    <row r="150" spans="3:12" x14ac:dyDescent="0.25">
      <c r="C150" s="101"/>
      <c r="D150" s="101"/>
      <c r="E150" s="101"/>
      <c r="F150" s="101"/>
      <c r="G150" s="101"/>
      <c r="H150" s="101"/>
      <c r="I150" s="101"/>
      <c r="J150" s="101"/>
      <c r="K150" s="101"/>
      <c r="L150" s="101"/>
    </row>
    <row r="151" spans="3:12" x14ac:dyDescent="0.25">
      <c r="C151" s="101"/>
      <c r="D151" s="101"/>
      <c r="E151" s="101"/>
      <c r="F151" s="101"/>
      <c r="G151" s="101"/>
      <c r="H151" s="101"/>
      <c r="I151" s="101"/>
      <c r="J151" s="101"/>
      <c r="K151" s="101"/>
      <c r="L151" s="101"/>
    </row>
    <row r="152" spans="3:12" x14ac:dyDescent="0.25">
      <c r="C152" s="101"/>
      <c r="D152" s="101"/>
      <c r="E152" s="101"/>
      <c r="F152" s="101"/>
      <c r="G152" s="101"/>
      <c r="H152" s="101"/>
      <c r="I152" s="101"/>
      <c r="J152" s="101"/>
      <c r="K152" s="101"/>
      <c r="L152" s="101"/>
    </row>
    <row r="153" spans="3:12" x14ac:dyDescent="0.25">
      <c r="C153" s="101"/>
      <c r="D153" s="101"/>
      <c r="E153" s="101"/>
      <c r="F153" s="101"/>
      <c r="G153" s="101"/>
      <c r="H153" s="101"/>
      <c r="I153" s="101"/>
      <c r="J153" s="101"/>
      <c r="K153" s="101"/>
      <c r="L153" s="101"/>
    </row>
    <row r="154" spans="3:12" x14ac:dyDescent="0.25">
      <c r="C154" s="101"/>
      <c r="D154" s="101"/>
      <c r="E154" s="101"/>
      <c r="F154" s="101"/>
      <c r="G154" s="101"/>
      <c r="H154" s="101"/>
      <c r="I154" s="101"/>
      <c r="J154" s="101"/>
      <c r="K154" s="101"/>
      <c r="L154" s="101"/>
    </row>
    <row r="155" spans="3:12" x14ac:dyDescent="0.25">
      <c r="C155" s="101"/>
      <c r="D155" s="101"/>
      <c r="E155" s="101"/>
      <c r="F155" s="101"/>
      <c r="G155" s="101"/>
      <c r="H155" s="101"/>
      <c r="I155" s="101"/>
      <c r="J155" s="101"/>
      <c r="K155" s="101"/>
      <c r="L155" s="101"/>
    </row>
    <row r="156" spans="3:12" x14ac:dyDescent="0.25">
      <c r="C156" s="101"/>
      <c r="D156" s="101"/>
      <c r="E156" s="101"/>
      <c r="F156" s="101"/>
      <c r="G156" s="101"/>
      <c r="H156" s="101"/>
      <c r="I156" s="101"/>
      <c r="J156" s="101"/>
      <c r="K156" s="101"/>
      <c r="L156" s="101"/>
    </row>
    <row r="157" spans="3:12" x14ac:dyDescent="0.25">
      <c r="C157" s="101"/>
      <c r="D157" s="101"/>
      <c r="E157" s="101"/>
      <c r="F157" s="101"/>
      <c r="G157" s="101"/>
      <c r="H157" s="101"/>
      <c r="I157" s="101"/>
      <c r="J157" s="101"/>
      <c r="K157" s="101"/>
      <c r="L157" s="101"/>
    </row>
    <row r="158" spans="3:12" x14ac:dyDescent="0.25">
      <c r="C158" s="101"/>
      <c r="D158" s="101"/>
      <c r="E158" s="101"/>
      <c r="F158" s="101"/>
      <c r="G158" s="101"/>
      <c r="H158" s="101"/>
      <c r="I158" s="101"/>
      <c r="J158" s="101"/>
      <c r="K158" s="101"/>
      <c r="L158" s="101"/>
    </row>
    <row r="159" spans="3:12" x14ac:dyDescent="0.25">
      <c r="C159" s="101"/>
      <c r="D159" s="101"/>
      <c r="E159" s="101"/>
      <c r="F159" s="101"/>
      <c r="G159" s="101"/>
      <c r="H159" s="101"/>
      <c r="I159" s="101"/>
      <c r="J159" s="101"/>
      <c r="K159" s="101"/>
      <c r="L159" s="101"/>
    </row>
    <row r="160" spans="3:12" x14ac:dyDescent="0.25">
      <c r="C160" s="101"/>
      <c r="D160" s="101"/>
      <c r="E160" s="101"/>
      <c r="F160" s="101"/>
      <c r="G160" s="101"/>
      <c r="H160" s="101"/>
      <c r="I160" s="101"/>
      <c r="J160" s="101"/>
      <c r="K160" s="101"/>
      <c r="L160" s="101"/>
    </row>
    <row r="161" spans="3:12" x14ac:dyDescent="0.25">
      <c r="C161" s="101"/>
      <c r="D161" s="101"/>
      <c r="E161" s="101"/>
      <c r="F161" s="101"/>
      <c r="G161" s="101"/>
      <c r="H161" s="101"/>
      <c r="I161" s="101"/>
      <c r="J161" s="101"/>
      <c r="K161" s="101"/>
      <c r="L161" s="101"/>
    </row>
    <row r="162" spans="3:12" x14ac:dyDescent="0.25">
      <c r="C162" s="101"/>
      <c r="D162" s="101"/>
      <c r="E162" s="101"/>
      <c r="F162" s="101"/>
      <c r="G162" s="101"/>
      <c r="H162" s="101"/>
      <c r="I162" s="101"/>
      <c r="J162" s="101"/>
      <c r="K162" s="101"/>
      <c r="L162" s="101"/>
    </row>
    <row r="163" spans="3:12" x14ac:dyDescent="0.25">
      <c r="C163" s="101"/>
      <c r="D163" s="101"/>
      <c r="E163" s="101"/>
      <c r="F163" s="101"/>
      <c r="G163" s="101"/>
      <c r="H163" s="101"/>
      <c r="I163" s="101"/>
      <c r="J163" s="101"/>
      <c r="K163" s="101"/>
      <c r="L163" s="101"/>
    </row>
    <row r="164" spans="3:12" x14ac:dyDescent="0.25">
      <c r="C164" s="101"/>
      <c r="D164" s="101"/>
      <c r="E164" s="101"/>
      <c r="F164" s="101"/>
      <c r="G164" s="101"/>
      <c r="H164" s="101"/>
      <c r="I164" s="101"/>
      <c r="J164" s="101"/>
      <c r="K164" s="101"/>
      <c r="L164" s="101"/>
    </row>
    <row r="165" spans="3:12" x14ac:dyDescent="0.25">
      <c r="C165" s="101"/>
      <c r="D165" s="101"/>
      <c r="E165" s="101"/>
      <c r="F165" s="101"/>
      <c r="G165" s="101"/>
      <c r="H165" s="101"/>
      <c r="I165" s="101"/>
      <c r="J165" s="101"/>
      <c r="K165" s="101"/>
      <c r="L165" s="101"/>
    </row>
    <row r="166" spans="3:12" x14ac:dyDescent="0.25">
      <c r="C166" s="101"/>
      <c r="D166" s="101"/>
      <c r="E166" s="101"/>
      <c r="F166" s="101"/>
      <c r="G166" s="101"/>
      <c r="H166" s="101"/>
      <c r="I166" s="101"/>
      <c r="J166" s="101"/>
      <c r="K166" s="101"/>
      <c r="L166" s="101"/>
    </row>
    <row r="167" spans="3:12" x14ac:dyDescent="0.25">
      <c r="C167" s="101"/>
      <c r="D167" s="101"/>
      <c r="E167" s="101"/>
      <c r="F167" s="101"/>
      <c r="G167" s="101"/>
      <c r="H167" s="101"/>
      <c r="I167" s="101"/>
      <c r="J167" s="101"/>
      <c r="K167" s="101"/>
      <c r="L167" s="101"/>
    </row>
    <row r="168" spans="3:12" x14ac:dyDescent="0.25">
      <c r="C168" s="101"/>
      <c r="D168" s="101"/>
      <c r="E168" s="101"/>
      <c r="F168" s="101"/>
      <c r="G168" s="101"/>
      <c r="H168" s="101"/>
      <c r="I168" s="101"/>
      <c r="J168" s="101"/>
      <c r="K168" s="101"/>
      <c r="L168" s="101"/>
    </row>
    <row r="169" spans="3:12" x14ac:dyDescent="0.25">
      <c r="C169" s="101"/>
      <c r="D169" s="101"/>
      <c r="E169" s="101"/>
      <c r="F169" s="101"/>
      <c r="G169" s="101"/>
      <c r="H169" s="101"/>
      <c r="I169" s="101"/>
      <c r="J169" s="101"/>
      <c r="K169" s="101"/>
      <c r="L169" s="101"/>
    </row>
    <row r="170" spans="3:12" x14ac:dyDescent="0.25">
      <c r="C170" s="101"/>
      <c r="D170" s="101"/>
      <c r="E170" s="101"/>
      <c r="F170" s="101"/>
      <c r="G170" s="101"/>
      <c r="H170" s="101"/>
      <c r="I170" s="101"/>
      <c r="J170" s="101"/>
      <c r="K170" s="101"/>
      <c r="L170" s="101"/>
    </row>
    <row r="171" spans="3:12" x14ac:dyDescent="0.25">
      <c r="C171" s="101"/>
      <c r="D171" s="101"/>
      <c r="E171" s="101"/>
      <c r="F171" s="101"/>
      <c r="G171" s="101"/>
      <c r="H171" s="101"/>
      <c r="I171" s="101"/>
      <c r="J171" s="101"/>
      <c r="K171" s="101"/>
      <c r="L171" s="101"/>
    </row>
    <row r="172" spans="3:12" x14ac:dyDescent="0.25">
      <c r="C172" s="101"/>
      <c r="D172" s="101"/>
      <c r="E172" s="101"/>
      <c r="F172" s="101"/>
      <c r="G172" s="101"/>
      <c r="H172" s="101"/>
      <c r="I172" s="101"/>
      <c r="J172" s="101"/>
      <c r="K172" s="101"/>
      <c r="L172" s="101"/>
    </row>
    <row r="173" spans="3:12" x14ac:dyDescent="0.25">
      <c r="C173" s="101"/>
      <c r="D173" s="101"/>
      <c r="E173" s="101"/>
      <c r="F173" s="101"/>
      <c r="G173" s="101"/>
      <c r="H173" s="101"/>
      <c r="I173" s="101"/>
      <c r="J173" s="101"/>
      <c r="K173" s="101"/>
      <c r="L173" s="101"/>
    </row>
    <row r="174" spans="3:12" x14ac:dyDescent="0.25">
      <c r="C174" s="101"/>
      <c r="D174" s="101"/>
      <c r="E174" s="101"/>
      <c r="F174" s="101"/>
      <c r="G174" s="101"/>
      <c r="H174" s="101"/>
      <c r="I174" s="101"/>
      <c r="J174" s="101"/>
      <c r="K174" s="101"/>
      <c r="L174" s="101"/>
    </row>
    <row r="175" spans="3:12" x14ac:dyDescent="0.25">
      <c r="C175" s="101"/>
      <c r="D175" s="101"/>
      <c r="E175" s="101"/>
      <c r="F175" s="101"/>
      <c r="G175" s="101"/>
      <c r="H175" s="101"/>
      <c r="I175" s="101"/>
      <c r="J175" s="101"/>
      <c r="K175" s="101"/>
      <c r="L175" s="101"/>
    </row>
    <row r="176" spans="3:12" x14ac:dyDescent="0.25">
      <c r="C176" s="101"/>
      <c r="D176" s="101"/>
      <c r="E176" s="101"/>
      <c r="F176" s="101"/>
      <c r="G176" s="101"/>
      <c r="H176" s="101"/>
      <c r="I176" s="101"/>
      <c r="J176" s="101"/>
      <c r="K176" s="101"/>
      <c r="L176" s="101"/>
    </row>
    <row r="177" spans="3:12" x14ac:dyDescent="0.25">
      <c r="C177" s="101"/>
      <c r="D177" s="101"/>
      <c r="E177" s="101"/>
      <c r="F177" s="101"/>
      <c r="G177" s="101"/>
      <c r="H177" s="101"/>
      <c r="I177" s="101"/>
      <c r="J177" s="101"/>
      <c r="K177" s="101"/>
      <c r="L177" s="101"/>
    </row>
    <row r="178" spans="3:12" x14ac:dyDescent="0.25">
      <c r="C178" s="101"/>
      <c r="D178" s="101"/>
      <c r="E178" s="101"/>
      <c r="F178" s="101"/>
      <c r="G178" s="101"/>
      <c r="H178" s="101"/>
      <c r="I178" s="101"/>
      <c r="J178" s="101"/>
      <c r="K178" s="101"/>
      <c r="L178" s="101"/>
    </row>
    <row r="179" spans="3:12" x14ac:dyDescent="0.25">
      <c r="C179" s="101"/>
      <c r="D179" s="101"/>
      <c r="E179" s="101"/>
      <c r="F179" s="101"/>
      <c r="G179" s="101"/>
      <c r="H179" s="101"/>
      <c r="I179" s="101"/>
      <c r="J179" s="101"/>
      <c r="K179" s="101"/>
      <c r="L179" s="101"/>
    </row>
    <row r="180" spans="3:12" x14ac:dyDescent="0.25">
      <c r="C180" s="101"/>
      <c r="D180" s="101"/>
      <c r="E180" s="101"/>
      <c r="F180" s="101"/>
      <c r="G180" s="101"/>
      <c r="H180" s="101"/>
      <c r="I180" s="101"/>
      <c r="J180" s="101"/>
      <c r="K180" s="101"/>
      <c r="L180" s="101"/>
    </row>
    <row r="181" spans="3:12" x14ac:dyDescent="0.25">
      <c r="C181" s="101"/>
      <c r="D181" s="101"/>
      <c r="E181" s="101"/>
      <c r="F181" s="101"/>
      <c r="G181" s="101"/>
      <c r="H181" s="101"/>
      <c r="I181" s="101"/>
      <c r="J181" s="101"/>
      <c r="K181" s="101"/>
      <c r="L181" s="101"/>
    </row>
    <row r="182" spans="3:12" x14ac:dyDescent="0.25">
      <c r="C182" s="101"/>
      <c r="D182" s="101"/>
      <c r="E182" s="101"/>
      <c r="F182" s="101"/>
      <c r="G182" s="101"/>
      <c r="H182" s="101"/>
      <c r="I182" s="101"/>
      <c r="J182" s="101"/>
      <c r="K182" s="101"/>
      <c r="L182" s="101"/>
    </row>
    <row r="183" spans="3:12" x14ac:dyDescent="0.25">
      <c r="C183" s="101"/>
      <c r="D183" s="101"/>
      <c r="E183" s="101"/>
      <c r="F183" s="101"/>
      <c r="G183" s="101"/>
      <c r="H183" s="101"/>
      <c r="I183" s="101"/>
      <c r="J183" s="101"/>
      <c r="K183" s="101"/>
      <c r="L183" s="101"/>
    </row>
    <row r="184" spans="3:12" x14ac:dyDescent="0.25">
      <c r="C184" s="101"/>
      <c r="D184" s="101"/>
      <c r="E184" s="101"/>
      <c r="F184" s="101"/>
      <c r="G184" s="101"/>
      <c r="H184" s="101"/>
      <c r="I184" s="101"/>
      <c r="J184" s="101"/>
      <c r="K184" s="101"/>
      <c r="L184" s="101"/>
    </row>
    <row r="185" spans="3:12" x14ac:dyDescent="0.25">
      <c r="C185" s="101"/>
      <c r="D185" s="101"/>
      <c r="E185" s="101"/>
      <c r="F185" s="101"/>
      <c r="G185" s="101"/>
      <c r="H185" s="101"/>
      <c r="I185" s="101"/>
      <c r="J185" s="101"/>
      <c r="K185" s="101"/>
      <c r="L185" s="101"/>
    </row>
    <row r="186" spans="3:12" x14ac:dyDescent="0.25">
      <c r="C186" s="101"/>
      <c r="D186" s="101"/>
      <c r="E186" s="101"/>
      <c r="F186" s="101"/>
      <c r="G186" s="101"/>
      <c r="H186" s="101"/>
      <c r="I186" s="101"/>
      <c r="J186" s="101"/>
      <c r="K186" s="101"/>
      <c r="L186" s="101"/>
    </row>
    <row r="187" spans="3:12" x14ac:dyDescent="0.25">
      <c r="C187" s="101"/>
      <c r="D187" s="101"/>
      <c r="E187" s="101"/>
      <c r="F187" s="101"/>
      <c r="G187" s="101"/>
      <c r="H187" s="101"/>
      <c r="I187" s="101"/>
      <c r="J187" s="101"/>
      <c r="K187" s="101"/>
      <c r="L187" s="101"/>
    </row>
    <row r="188" spans="3:12" x14ac:dyDescent="0.25">
      <c r="C188" s="101"/>
      <c r="D188" s="101"/>
      <c r="E188" s="101"/>
      <c r="F188" s="101"/>
      <c r="G188" s="101"/>
      <c r="H188" s="101"/>
      <c r="I188" s="101"/>
      <c r="J188" s="101"/>
      <c r="K188" s="101"/>
      <c r="L188" s="101"/>
    </row>
    <row r="189" spans="3:12" x14ac:dyDescent="0.25">
      <c r="C189" s="101"/>
      <c r="D189" s="101"/>
      <c r="E189" s="101"/>
      <c r="F189" s="101"/>
      <c r="G189" s="101"/>
      <c r="H189" s="101"/>
      <c r="I189" s="101"/>
      <c r="J189" s="101"/>
      <c r="K189" s="101"/>
      <c r="L189" s="101"/>
    </row>
    <row r="190" spans="3:12" x14ac:dyDescent="0.25">
      <c r="C190" s="101"/>
      <c r="D190" s="101"/>
      <c r="E190" s="101"/>
      <c r="F190" s="101"/>
      <c r="G190" s="101"/>
      <c r="H190" s="101"/>
      <c r="I190" s="101"/>
      <c r="J190" s="101"/>
      <c r="K190" s="101"/>
      <c r="L190" s="101"/>
    </row>
    <row r="191" spans="3:12" x14ac:dyDescent="0.25">
      <c r="C191" s="101"/>
      <c r="D191" s="101"/>
      <c r="E191" s="101"/>
      <c r="F191" s="101"/>
      <c r="G191" s="101"/>
      <c r="H191" s="101"/>
      <c r="I191" s="101"/>
      <c r="J191" s="101"/>
      <c r="K191" s="101"/>
      <c r="L191" s="101"/>
    </row>
    <row r="192" spans="3:12" x14ac:dyDescent="0.25">
      <c r="C192" s="101"/>
      <c r="D192" s="101"/>
      <c r="E192" s="101"/>
      <c r="F192" s="101"/>
      <c r="G192" s="101"/>
      <c r="H192" s="101"/>
      <c r="I192" s="101"/>
      <c r="J192" s="101"/>
      <c r="K192" s="101"/>
      <c r="L192" s="101"/>
    </row>
    <row r="193" spans="3:12" x14ac:dyDescent="0.25">
      <c r="C193" s="101"/>
      <c r="D193" s="101"/>
      <c r="E193" s="101"/>
      <c r="F193" s="101"/>
      <c r="G193" s="101"/>
      <c r="H193" s="101"/>
      <c r="I193" s="101"/>
      <c r="J193" s="101"/>
      <c r="K193" s="101"/>
      <c r="L193" s="101"/>
    </row>
    <row r="194" spans="3:12" x14ac:dyDescent="0.25">
      <c r="C194" s="101"/>
      <c r="D194" s="101"/>
      <c r="E194" s="101"/>
      <c r="F194" s="101"/>
      <c r="G194" s="101"/>
      <c r="H194" s="101"/>
      <c r="I194" s="101"/>
      <c r="J194" s="101"/>
      <c r="K194" s="101"/>
      <c r="L194" s="101"/>
    </row>
    <row r="195" spans="3:12" x14ac:dyDescent="0.25">
      <c r="C195" s="101"/>
      <c r="D195" s="101"/>
      <c r="E195" s="101"/>
      <c r="F195" s="101"/>
      <c r="G195" s="101"/>
      <c r="H195" s="101"/>
      <c r="I195" s="101"/>
      <c r="J195" s="101"/>
      <c r="K195" s="101"/>
      <c r="L195" s="101"/>
    </row>
    <row r="196" spans="3:12" x14ac:dyDescent="0.25">
      <c r="C196" s="101"/>
      <c r="D196" s="101"/>
      <c r="E196" s="101"/>
      <c r="F196" s="101"/>
      <c r="G196" s="101"/>
      <c r="H196" s="101"/>
      <c r="I196" s="101"/>
      <c r="J196" s="101"/>
      <c r="K196" s="101"/>
      <c r="L196" s="101"/>
    </row>
    <row r="197" spans="3:12" x14ac:dyDescent="0.25">
      <c r="C197" s="101"/>
      <c r="D197" s="101"/>
      <c r="E197" s="101"/>
      <c r="F197" s="101"/>
      <c r="G197" s="101"/>
      <c r="H197" s="101"/>
      <c r="I197" s="101"/>
      <c r="J197" s="101"/>
      <c r="K197" s="101"/>
      <c r="L197" s="101"/>
    </row>
    <row r="198" spans="3:12" x14ac:dyDescent="0.25">
      <c r="C198" s="101"/>
      <c r="D198" s="101"/>
      <c r="E198" s="101"/>
      <c r="F198" s="101"/>
      <c r="G198" s="101"/>
      <c r="H198" s="101"/>
      <c r="I198" s="101"/>
      <c r="J198" s="101"/>
      <c r="K198" s="101"/>
      <c r="L198" s="101"/>
    </row>
    <row r="199" spans="3:12" x14ac:dyDescent="0.25">
      <c r="C199" s="101"/>
      <c r="D199" s="101"/>
      <c r="E199" s="101"/>
      <c r="F199" s="101"/>
      <c r="G199" s="101"/>
      <c r="H199" s="101"/>
      <c r="I199" s="101"/>
      <c r="J199" s="101"/>
      <c r="K199" s="101"/>
      <c r="L199" s="101"/>
    </row>
    <row r="200" spans="3:12" x14ac:dyDescent="0.25">
      <c r="C200" s="101"/>
      <c r="D200" s="101"/>
      <c r="E200" s="101"/>
      <c r="F200" s="101"/>
      <c r="G200" s="101"/>
      <c r="H200" s="101"/>
      <c r="I200" s="101"/>
      <c r="J200" s="101"/>
      <c r="K200" s="101"/>
      <c r="L200" s="101"/>
    </row>
    <row r="201" spans="3:12" x14ac:dyDescent="0.25">
      <c r="C201" s="101"/>
      <c r="D201" s="101"/>
      <c r="E201" s="101"/>
      <c r="F201" s="101"/>
      <c r="G201" s="101"/>
      <c r="H201" s="101"/>
      <c r="I201" s="101"/>
      <c r="J201" s="101"/>
      <c r="K201" s="101"/>
      <c r="L201" s="101"/>
    </row>
    <row r="202" spans="3:12" x14ac:dyDescent="0.25">
      <c r="C202" s="101"/>
      <c r="D202" s="101"/>
      <c r="E202" s="101"/>
      <c r="F202" s="101"/>
      <c r="G202" s="101"/>
      <c r="H202" s="101"/>
      <c r="I202" s="101"/>
      <c r="J202" s="101"/>
      <c r="K202" s="101"/>
      <c r="L202" s="101"/>
    </row>
    <row r="203" spans="3:12" x14ac:dyDescent="0.25">
      <c r="C203" s="101"/>
      <c r="D203" s="101"/>
      <c r="E203" s="101"/>
      <c r="F203" s="101"/>
      <c r="G203" s="101"/>
      <c r="H203" s="101"/>
      <c r="I203" s="101"/>
      <c r="J203" s="101"/>
      <c r="K203" s="101"/>
      <c r="L203" s="101"/>
    </row>
    <row r="204" spans="3:12" x14ac:dyDescent="0.25">
      <c r="C204" s="101"/>
      <c r="D204" s="101"/>
      <c r="E204" s="101"/>
      <c r="F204" s="101"/>
      <c r="G204" s="101"/>
      <c r="H204" s="101"/>
      <c r="I204" s="101"/>
      <c r="J204" s="101"/>
      <c r="K204" s="101"/>
      <c r="L204" s="101"/>
    </row>
    <row r="205" spans="3:12" x14ac:dyDescent="0.25">
      <c r="C205" s="101"/>
      <c r="D205" s="101"/>
      <c r="E205" s="101"/>
      <c r="F205" s="101"/>
      <c r="G205" s="101"/>
      <c r="H205" s="101"/>
      <c r="I205" s="101"/>
      <c r="J205" s="101"/>
      <c r="K205" s="101"/>
      <c r="L205" s="101"/>
    </row>
    <row r="206" spans="3:12" x14ac:dyDescent="0.25">
      <c r="C206" s="101"/>
      <c r="D206" s="101"/>
      <c r="E206" s="101"/>
      <c r="F206" s="101"/>
      <c r="G206" s="101"/>
      <c r="H206" s="101"/>
      <c r="I206" s="101"/>
      <c r="J206" s="101"/>
      <c r="K206" s="101"/>
      <c r="L206" s="101"/>
    </row>
    <row r="207" spans="3:12" x14ac:dyDescent="0.25">
      <c r="C207" s="101"/>
      <c r="D207" s="101"/>
      <c r="E207" s="101"/>
      <c r="F207" s="101"/>
      <c r="G207" s="101"/>
      <c r="H207" s="101"/>
      <c r="I207" s="101"/>
      <c r="J207" s="101"/>
      <c r="K207" s="101"/>
      <c r="L207" s="101"/>
    </row>
    <row r="208" spans="3:12" x14ac:dyDescent="0.25">
      <c r="C208" s="101"/>
      <c r="D208" s="101"/>
      <c r="E208" s="101"/>
      <c r="F208" s="101"/>
      <c r="G208" s="101"/>
      <c r="H208" s="101"/>
      <c r="I208" s="101"/>
      <c r="J208" s="101"/>
      <c r="K208" s="101"/>
      <c r="L208" s="101"/>
    </row>
    <row r="209" spans="3:12" x14ac:dyDescent="0.25">
      <c r="C209" s="101"/>
      <c r="D209" s="101"/>
      <c r="E209" s="101"/>
      <c r="F209" s="101"/>
      <c r="G209" s="101"/>
      <c r="H209" s="101"/>
      <c r="I209" s="101"/>
      <c r="J209" s="101"/>
      <c r="K209" s="101"/>
      <c r="L209" s="101"/>
    </row>
    <row r="210" spans="3:12" x14ac:dyDescent="0.25">
      <c r="C210" s="101"/>
      <c r="D210" s="101"/>
      <c r="E210" s="101"/>
      <c r="F210" s="101"/>
      <c r="G210" s="101"/>
      <c r="H210" s="101"/>
      <c r="I210" s="101"/>
      <c r="J210" s="101"/>
      <c r="K210" s="101"/>
      <c r="L210" s="101"/>
    </row>
    <row r="211" spans="3:12" x14ac:dyDescent="0.25">
      <c r="C211" s="101"/>
      <c r="D211" s="101"/>
      <c r="E211" s="101"/>
      <c r="F211" s="101"/>
      <c r="G211" s="101"/>
      <c r="H211" s="101"/>
      <c r="I211" s="101"/>
      <c r="J211" s="101"/>
      <c r="K211" s="101"/>
      <c r="L211" s="101"/>
    </row>
    <row r="212" spans="3:12" x14ac:dyDescent="0.25">
      <c r="C212" s="101"/>
      <c r="D212" s="101"/>
      <c r="E212" s="101"/>
      <c r="F212" s="101"/>
      <c r="G212" s="101"/>
      <c r="H212" s="101"/>
      <c r="I212" s="101"/>
      <c r="J212" s="101"/>
      <c r="K212" s="101"/>
      <c r="L212" s="101"/>
    </row>
    <row r="213" spans="3:12" x14ac:dyDescent="0.25">
      <c r="C213" s="101"/>
      <c r="D213" s="101"/>
      <c r="E213" s="101"/>
      <c r="F213" s="101"/>
      <c r="G213" s="101"/>
      <c r="H213" s="101"/>
      <c r="I213" s="101"/>
      <c r="J213" s="101"/>
      <c r="K213" s="101"/>
      <c r="L213" s="101"/>
    </row>
    <row r="214" spans="3:12" x14ac:dyDescent="0.25">
      <c r="C214" s="101"/>
      <c r="D214" s="101"/>
      <c r="E214" s="101"/>
      <c r="F214" s="101"/>
      <c r="G214" s="101"/>
      <c r="H214" s="101"/>
      <c r="I214" s="101"/>
      <c r="J214" s="101"/>
      <c r="K214" s="101"/>
      <c r="L214" s="101"/>
    </row>
    <row r="215" spans="3:12" x14ac:dyDescent="0.25">
      <c r="C215" s="101"/>
      <c r="D215" s="101"/>
      <c r="E215" s="101"/>
      <c r="F215" s="101"/>
      <c r="G215" s="101"/>
      <c r="H215" s="101"/>
      <c r="I215" s="101"/>
      <c r="J215" s="101"/>
      <c r="K215" s="101"/>
      <c r="L215" s="101"/>
    </row>
    <row r="216" spans="3:12" x14ac:dyDescent="0.25">
      <c r="C216" s="101"/>
      <c r="D216" s="101"/>
      <c r="E216" s="101"/>
      <c r="F216" s="101"/>
      <c r="G216" s="101"/>
      <c r="H216" s="101"/>
      <c r="I216" s="101"/>
      <c r="J216" s="101"/>
      <c r="K216" s="101"/>
      <c r="L216" s="101"/>
    </row>
    <row r="217" spans="3:12" x14ac:dyDescent="0.25">
      <c r="C217" s="101"/>
      <c r="D217" s="101"/>
      <c r="E217" s="101"/>
      <c r="F217" s="101"/>
      <c r="G217" s="101"/>
      <c r="H217" s="101"/>
      <c r="I217" s="101"/>
      <c r="J217" s="101"/>
      <c r="K217" s="101"/>
      <c r="L217" s="101"/>
    </row>
    <row r="218" spans="3:12" x14ac:dyDescent="0.25">
      <c r="C218" s="101"/>
      <c r="D218" s="101"/>
      <c r="E218" s="101"/>
      <c r="F218" s="101"/>
      <c r="G218" s="101"/>
      <c r="H218" s="101"/>
      <c r="I218" s="101"/>
      <c r="J218" s="101"/>
      <c r="K218" s="101"/>
      <c r="L218" s="101"/>
    </row>
    <row r="219" spans="3:12" x14ac:dyDescent="0.25">
      <c r="C219" s="101"/>
      <c r="D219" s="101"/>
      <c r="E219" s="101"/>
      <c r="F219" s="101"/>
      <c r="G219" s="101"/>
      <c r="H219" s="101"/>
      <c r="I219" s="101"/>
      <c r="J219" s="101"/>
      <c r="K219" s="101"/>
      <c r="L219" s="101"/>
    </row>
    <row r="220" spans="3:12" x14ac:dyDescent="0.25">
      <c r="C220" s="101"/>
      <c r="D220" s="101"/>
      <c r="E220" s="101"/>
      <c r="F220" s="101"/>
      <c r="G220" s="101"/>
      <c r="H220" s="101"/>
      <c r="I220" s="101"/>
      <c r="J220" s="101"/>
      <c r="K220" s="101"/>
      <c r="L220" s="101"/>
    </row>
    <row r="221" spans="3:12" x14ac:dyDescent="0.25">
      <c r="C221" s="101"/>
      <c r="D221" s="101"/>
      <c r="E221" s="101"/>
      <c r="F221" s="101"/>
      <c r="G221" s="101"/>
      <c r="H221" s="101"/>
      <c r="I221" s="101"/>
      <c r="J221" s="101"/>
      <c r="K221" s="101"/>
      <c r="L221" s="101"/>
    </row>
    <row r="222" spans="3:12" x14ac:dyDescent="0.25">
      <c r="C222" s="101"/>
      <c r="D222" s="101"/>
      <c r="E222" s="101"/>
      <c r="F222" s="101"/>
      <c r="G222" s="101"/>
      <c r="H222" s="101"/>
      <c r="I222" s="101"/>
      <c r="J222" s="101"/>
      <c r="K222" s="101"/>
      <c r="L222" s="101"/>
    </row>
    <row r="223" spans="3:12" x14ac:dyDescent="0.25">
      <c r="C223" s="101"/>
      <c r="D223" s="101"/>
      <c r="E223" s="101"/>
      <c r="F223" s="101"/>
      <c r="G223" s="101"/>
      <c r="H223" s="101"/>
      <c r="I223" s="101"/>
      <c r="J223" s="101"/>
      <c r="K223" s="101"/>
      <c r="L223" s="101"/>
    </row>
  </sheetData>
  <mergeCells count="7">
    <mergeCell ref="B2:L2"/>
    <mergeCell ref="B3:L3"/>
    <mergeCell ref="A8:D8"/>
    <mergeCell ref="A9:D9"/>
    <mergeCell ref="A5:D5"/>
    <mergeCell ref="A6:D6"/>
    <mergeCell ref="A7:D7"/>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0"/>
  <sheetViews>
    <sheetView showGridLines="0" workbookViewId="0">
      <selection activeCell="A2" sqref="A2:D2"/>
    </sheetView>
  </sheetViews>
  <sheetFormatPr baseColWidth="10" defaultColWidth="11.5703125" defaultRowHeight="15" x14ac:dyDescent="0.25"/>
  <cols>
    <col min="1" max="1" width="17.140625" style="37" customWidth="1"/>
    <col min="2" max="2" width="45" style="37" customWidth="1"/>
    <col min="3" max="12" width="17.85546875" style="37" bestFit="1" customWidth="1"/>
    <col min="13" max="14" width="11.5703125" style="37"/>
    <col min="15" max="15" width="12.140625" style="37" bestFit="1" customWidth="1"/>
    <col min="16" max="16384" width="11.5703125" style="37"/>
  </cols>
  <sheetData>
    <row r="2" spans="1:12" s="54" customFormat="1" ht="26.25" customHeight="1" x14ac:dyDescent="0.2">
      <c r="A2" s="153" t="s">
        <v>0</v>
      </c>
      <c r="B2" s="153"/>
      <c r="C2" s="153"/>
      <c r="D2" s="153"/>
      <c r="E2" s="115"/>
      <c r="F2" s="115"/>
      <c r="G2" s="115"/>
      <c r="H2" s="115"/>
      <c r="I2" s="115"/>
      <c r="J2" s="115"/>
      <c r="K2" s="115"/>
      <c r="L2" s="115"/>
    </row>
    <row r="3" spans="1:12" s="54" customFormat="1" ht="21" customHeight="1" x14ac:dyDescent="0.2">
      <c r="A3" s="154" t="s">
        <v>1</v>
      </c>
      <c r="B3" s="154"/>
      <c r="C3" s="154"/>
      <c r="D3" s="154"/>
      <c r="E3" s="116"/>
      <c r="F3" s="116"/>
      <c r="G3" s="116"/>
      <c r="H3" s="116"/>
      <c r="I3" s="116"/>
      <c r="J3" s="116"/>
      <c r="K3" s="116"/>
      <c r="L3" s="116"/>
    </row>
    <row r="4" spans="1:12" s="54" customFormat="1" ht="15.75" customHeight="1" x14ac:dyDescent="0.2">
      <c r="A4" s="155" t="s">
        <v>2</v>
      </c>
      <c r="B4" s="155"/>
      <c r="C4" s="155"/>
      <c r="D4" s="155"/>
      <c r="E4" s="117"/>
      <c r="F4" s="117"/>
      <c r="G4" s="117"/>
      <c r="H4" s="117"/>
      <c r="I4" s="117"/>
      <c r="J4" s="117"/>
      <c r="K4" s="117"/>
      <c r="L4" s="117"/>
    </row>
    <row r="5" spans="1:12" s="54" customFormat="1" ht="15.75" customHeight="1" x14ac:dyDescent="0.2">
      <c r="A5" s="155" t="s">
        <v>3</v>
      </c>
      <c r="B5" s="155"/>
      <c r="C5" s="155"/>
      <c r="D5" s="155"/>
      <c r="E5" s="117"/>
      <c r="F5" s="117"/>
      <c r="G5" s="117"/>
      <c r="H5" s="117"/>
      <c r="I5" s="117"/>
      <c r="J5" s="117"/>
      <c r="K5" s="117"/>
      <c r="L5" s="117"/>
    </row>
    <row r="6" spans="1:12" s="54" customFormat="1" ht="15.75" x14ac:dyDescent="0.2">
      <c r="A6" s="155" t="s">
        <v>387</v>
      </c>
      <c r="B6" s="155"/>
      <c r="C6" s="155"/>
      <c r="D6" s="155"/>
      <c r="E6" s="117"/>
      <c r="F6" s="117"/>
      <c r="G6" s="117"/>
      <c r="H6" s="117"/>
      <c r="I6" s="117"/>
      <c r="J6" s="117"/>
      <c r="K6" s="117"/>
      <c r="L6" s="117"/>
    </row>
    <row r="7" spans="1:12" x14ac:dyDescent="0.25">
      <c r="B7" s="55"/>
      <c r="C7"/>
    </row>
    <row r="8" spans="1:12" ht="28.5" customHeight="1" x14ac:dyDescent="0.25">
      <c r="B8" s="8" t="s">
        <v>4</v>
      </c>
      <c r="C8" s="7">
        <v>1994</v>
      </c>
    </row>
    <row r="9" spans="1:12" x14ac:dyDescent="0.25">
      <c r="B9" s="12" t="s">
        <v>270</v>
      </c>
      <c r="C9" s="118">
        <f>C10+C14+C18</f>
        <v>9255576916</v>
      </c>
    </row>
    <row r="10" spans="1:12" x14ac:dyDescent="0.25">
      <c r="B10" s="56" t="s">
        <v>275</v>
      </c>
      <c r="C10" s="130">
        <f>SUM(C11:C13)</f>
        <v>6790234654</v>
      </c>
    </row>
    <row r="11" spans="1:12" x14ac:dyDescent="0.25">
      <c r="B11" s="57" t="s">
        <v>307</v>
      </c>
      <c r="C11" s="121">
        <v>4241021996</v>
      </c>
    </row>
    <row r="12" spans="1:12" x14ac:dyDescent="0.25">
      <c r="B12" s="57" t="s">
        <v>308</v>
      </c>
      <c r="C12" s="121">
        <v>665154174</v>
      </c>
    </row>
    <row r="13" spans="1:12" x14ac:dyDescent="0.25">
      <c r="B13" s="59" t="s">
        <v>309</v>
      </c>
      <c r="C13" s="121">
        <v>1884058484</v>
      </c>
    </row>
    <row r="14" spans="1:12" x14ac:dyDescent="0.25">
      <c r="B14" s="60" t="s">
        <v>274</v>
      </c>
      <c r="C14" s="130">
        <f t="shared" ref="C14" si="0">SUM(C15:C17)</f>
        <v>2026446081</v>
      </c>
    </row>
    <row r="15" spans="1:12" x14ac:dyDescent="0.25">
      <c r="B15" s="59" t="s">
        <v>310</v>
      </c>
      <c r="C15" s="121">
        <v>1317102912</v>
      </c>
    </row>
    <row r="16" spans="1:12" x14ac:dyDescent="0.25">
      <c r="B16" s="59" t="s">
        <v>311</v>
      </c>
      <c r="C16" s="121">
        <v>706946732</v>
      </c>
    </row>
    <row r="17" spans="2:6" x14ac:dyDescent="0.25">
      <c r="B17" s="59" t="s">
        <v>312</v>
      </c>
      <c r="C17" s="121">
        <v>2396437</v>
      </c>
    </row>
    <row r="18" spans="2:6" x14ac:dyDescent="0.25">
      <c r="B18" s="60" t="s">
        <v>279</v>
      </c>
      <c r="C18" s="130">
        <f>SUM(C19:C20)</f>
        <v>438896181</v>
      </c>
      <c r="D18" s="61"/>
    </row>
    <row r="19" spans="2:6" x14ac:dyDescent="0.25">
      <c r="B19" s="59" t="s">
        <v>313</v>
      </c>
      <c r="C19" s="121">
        <v>429312850</v>
      </c>
      <c r="D19" s="62"/>
    </row>
    <row r="20" spans="2:6" x14ac:dyDescent="0.25">
      <c r="B20" s="59" t="s">
        <v>328</v>
      </c>
      <c r="C20" s="121">
        <v>9583331</v>
      </c>
    </row>
    <row r="21" spans="2:6" x14ac:dyDescent="0.25">
      <c r="B21" s="12" t="s">
        <v>285</v>
      </c>
      <c r="C21" s="118">
        <f>C22+C26+C30+C33+C36</f>
        <v>12118697003</v>
      </c>
    </row>
    <row r="22" spans="2:6" x14ac:dyDescent="0.25">
      <c r="B22" s="60" t="s">
        <v>286</v>
      </c>
      <c r="C22" s="130">
        <f t="shared" ref="C22" si="1">SUM(C23:C25)</f>
        <v>7357319676</v>
      </c>
    </row>
    <row r="23" spans="2:6" x14ac:dyDescent="0.25">
      <c r="B23" s="59" t="s">
        <v>318</v>
      </c>
      <c r="C23" s="121">
        <v>584567191</v>
      </c>
    </row>
    <row r="24" spans="2:6" x14ac:dyDescent="0.25">
      <c r="B24" s="59" t="s">
        <v>316</v>
      </c>
      <c r="C24" s="121">
        <v>6510743875</v>
      </c>
    </row>
    <row r="25" spans="2:6" x14ac:dyDescent="0.25">
      <c r="B25" s="59" t="s">
        <v>317</v>
      </c>
      <c r="C25" s="121">
        <v>262008610</v>
      </c>
    </row>
    <row r="26" spans="2:6" x14ac:dyDescent="0.25">
      <c r="B26" s="60" t="s">
        <v>287</v>
      </c>
      <c r="C26" s="130">
        <f t="shared" ref="C26" si="2">SUM(C27:C29)</f>
        <v>124006662</v>
      </c>
    </row>
    <row r="27" spans="2:6" x14ac:dyDescent="0.25">
      <c r="B27" s="59" t="s">
        <v>319</v>
      </c>
      <c r="C27" s="121">
        <v>16669054</v>
      </c>
    </row>
    <row r="28" spans="2:6" x14ac:dyDescent="0.25">
      <c r="B28" s="59" t="s">
        <v>320</v>
      </c>
      <c r="C28" s="121">
        <v>107142836</v>
      </c>
    </row>
    <row r="29" spans="2:6" x14ac:dyDescent="0.25">
      <c r="B29" s="59" t="s">
        <v>321</v>
      </c>
      <c r="C29" s="121">
        <v>194772</v>
      </c>
    </row>
    <row r="30" spans="2:6" x14ac:dyDescent="0.25">
      <c r="B30" s="60" t="s">
        <v>295</v>
      </c>
      <c r="C30" s="130">
        <f t="shared" ref="C30" si="3">SUM(C31:C32)</f>
        <v>3492103467</v>
      </c>
    </row>
    <row r="31" spans="2:6" x14ac:dyDescent="0.25">
      <c r="B31" s="59" t="s">
        <v>322</v>
      </c>
      <c r="C31" s="121">
        <v>3458326751</v>
      </c>
    </row>
    <row r="32" spans="2:6" x14ac:dyDescent="0.25">
      <c r="B32" s="59" t="s">
        <v>311</v>
      </c>
      <c r="C32" s="121">
        <v>33776716</v>
      </c>
      <c r="F32" s="58"/>
    </row>
    <row r="33" spans="2:3" x14ac:dyDescent="0.25">
      <c r="B33" s="60" t="s">
        <v>297</v>
      </c>
      <c r="C33" s="130">
        <f t="shared" ref="C33" si="4">SUM(C34:C35)</f>
        <v>626080388</v>
      </c>
    </row>
    <row r="34" spans="2:3" x14ac:dyDescent="0.25">
      <c r="B34" s="59" t="s">
        <v>323</v>
      </c>
      <c r="C34" s="121">
        <v>47938</v>
      </c>
    </row>
    <row r="35" spans="2:3" x14ac:dyDescent="0.25">
      <c r="B35" s="59" t="s">
        <v>324</v>
      </c>
      <c r="C35" s="121">
        <v>626032450</v>
      </c>
    </row>
    <row r="36" spans="2:3" x14ac:dyDescent="0.25">
      <c r="B36" s="60" t="s">
        <v>300</v>
      </c>
      <c r="C36" s="130">
        <f>SUM(C37:C39)</f>
        <v>519186810</v>
      </c>
    </row>
    <row r="37" spans="2:3" x14ac:dyDescent="0.25">
      <c r="B37" s="59" t="s">
        <v>330</v>
      </c>
      <c r="C37" s="131">
        <v>315025000</v>
      </c>
    </row>
    <row r="38" spans="2:3" x14ac:dyDescent="0.25">
      <c r="B38" s="59" t="s">
        <v>325</v>
      </c>
      <c r="C38" s="121">
        <v>2161810</v>
      </c>
    </row>
    <row r="39" spans="2:3" x14ac:dyDescent="0.25">
      <c r="B39" s="59" t="s">
        <v>326</v>
      </c>
      <c r="C39" s="121">
        <v>202000000</v>
      </c>
    </row>
    <row r="40" spans="2:3" x14ac:dyDescent="0.25">
      <c r="B40" s="8"/>
      <c r="C40" s="114">
        <f>+C9+C21</f>
        <v>21374273919</v>
      </c>
    </row>
    <row r="41" spans="2:3" x14ac:dyDescent="0.25">
      <c r="B41" s="151" t="s">
        <v>202</v>
      </c>
      <c r="C41" s="151"/>
    </row>
    <row r="42" spans="2:3" x14ac:dyDescent="0.25">
      <c r="B42" s="152" t="s">
        <v>203</v>
      </c>
      <c r="C42" s="152"/>
    </row>
    <row r="43" spans="2:3" x14ac:dyDescent="0.25">
      <c r="B43" s="64"/>
      <c r="C43" s="101"/>
    </row>
    <row r="44" spans="2:3" x14ac:dyDescent="0.25">
      <c r="B44" s="46"/>
      <c r="C44" s="101"/>
    </row>
    <row r="45" spans="2:3" x14ac:dyDescent="0.25">
      <c r="C45" s="101"/>
    </row>
    <row r="46" spans="2:3" x14ac:dyDescent="0.25">
      <c r="C46" s="101"/>
    </row>
    <row r="47" spans="2:3" x14ac:dyDescent="0.25">
      <c r="C47" s="101"/>
    </row>
    <row r="48" spans="2:3" x14ac:dyDescent="0.25">
      <c r="C48" s="101"/>
    </row>
    <row r="49" spans="3:3" x14ac:dyDescent="0.25">
      <c r="C49" s="101"/>
    </row>
    <row r="50" spans="3:3" x14ac:dyDescent="0.25">
      <c r="C50" s="101"/>
    </row>
    <row r="51" spans="3:3" x14ac:dyDescent="0.25">
      <c r="C51" s="101"/>
    </row>
    <row r="52" spans="3:3" x14ac:dyDescent="0.25">
      <c r="C52" s="101"/>
    </row>
    <row r="53" spans="3:3" x14ac:dyDescent="0.25">
      <c r="C53" s="101"/>
    </row>
    <row r="54" spans="3:3" x14ac:dyDescent="0.25">
      <c r="C54" s="101"/>
    </row>
    <row r="55" spans="3:3" x14ac:dyDescent="0.25">
      <c r="C55" s="101"/>
    </row>
    <row r="56" spans="3:3" x14ac:dyDescent="0.25">
      <c r="C56" s="101"/>
    </row>
    <row r="57" spans="3:3" x14ac:dyDescent="0.25">
      <c r="C57" s="101"/>
    </row>
    <row r="58" spans="3:3" x14ac:dyDescent="0.25">
      <c r="C58" s="101"/>
    </row>
    <row r="59" spans="3:3" x14ac:dyDescent="0.25">
      <c r="C59" s="101"/>
    </row>
    <row r="60" spans="3:3" x14ac:dyDescent="0.25">
      <c r="C60" s="101"/>
    </row>
    <row r="61" spans="3:3" x14ac:dyDescent="0.25">
      <c r="C61" s="101"/>
    </row>
    <row r="62" spans="3:3" x14ac:dyDescent="0.25">
      <c r="C62" s="101"/>
    </row>
    <row r="63" spans="3:3" x14ac:dyDescent="0.25">
      <c r="C63" s="101"/>
    </row>
    <row r="64" spans="3:3" x14ac:dyDescent="0.25">
      <c r="C64" s="101"/>
    </row>
    <row r="65" spans="3:3" x14ac:dyDescent="0.25">
      <c r="C65" s="101"/>
    </row>
    <row r="66" spans="3:3" x14ac:dyDescent="0.25">
      <c r="C66" s="101"/>
    </row>
    <row r="67" spans="3:3" x14ac:dyDescent="0.25">
      <c r="C67" s="101"/>
    </row>
    <row r="68" spans="3:3" x14ac:dyDescent="0.25">
      <c r="C68" s="101"/>
    </row>
    <row r="69" spans="3:3" x14ac:dyDescent="0.25">
      <c r="C69" s="101"/>
    </row>
    <row r="70" spans="3:3" x14ac:dyDescent="0.25">
      <c r="C70" s="101"/>
    </row>
    <row r="71" spans="3:3" x14ac:dyDescent="0.25">
      <c r="C71" s="101"/>
    </row>
    <row r="72" spans="3:3" x14ac:dyDescent="0.25">
      <c r="C72" s="101"/>
    </row>
    <row r="73" spans="3:3" x14ac:dyDescent="0.25">
      <c r="C73" s="101"/>
    </row>
    <row r="74" spans="3:3" x14ac:dyDescent="0.25">
      <c r="C74" s="101"/>
    </row>
    <row r="75" spans="3:3" x14ac:dyDescent="0.25">
      <c r="C75" s="101"/>
    </row>
    <row r="76" spans="3:3" x14ac:dyDescent="0.25">
      <c r="C76" s="101"/>
    </row>
    <row r="77" spans="3:3" x14ac:dyDescent="0.25">
      <c r="C77" s="101"/>
    </row>
    <row r="78" spans="3:3" x14ac:dyDescent="0.25">
      <c r="C78" s="101"/>
    </row>
    <row r="79" spans="3:3" x14ac:dyDescent="0.25">
      <c r="C79" s="101"/>
    </row>
    <row r="80" spans="3:3" x14ac:dyDescent="0.25">
      <c r="C80" s="101"/>
    </row>
    <row r="81" spans="3:12" x14ac:dyDescent="0.25">
      <c r="C81" s="101"/>
    </row>
    <row r="82" spans="3:12" x14ac:dyDescent="0.25">
      <c r="C82" s="101"/>
      <c r="D82" s="101"/>
      <c r="E82" s="101"/>
      <c r="F82" s="101"/>
      <c r="G82" s="101"/>
      <c r="H82" s="101"/>
      <c r="I82" s="101"/>
      <c r="J82" s="101"/>
      <c r="K82" s="101"/>
      <c r="L82" s="101"/>
    </row>
    <row r="83" spans="3:12" x14ac:dyDescent="0.25">
      <c r="C83" s="101"/>
      <c r="D83" s="101"/>
      <c r="E83" s="101"/>
      <c r="F83" s="101"/>
      <c r="G83" s="101"/>
      <c r="H83" s="101"/>
      <c r="I83" s="101"/>
      <c r="J83" s="101"/>
      <c r="K83" s="101"/>
      <c r="L83" s="101"/>
    </row>
    <row r="84" spans="3:12" x14ac:dyDescent="0.25">
      <c r="C84" s="101"/>
      <c r="D84" s="101"/>
      <c r="E84" s="101"/>
      <c r="F84" s="101"/>
      <c r="G84" s="101"/>
      <c r="H84" s="101"/>
      <c r="I84" s="101"/>
      <c r="J84" s="101"/>
      <c r="K84" s="101"/>
      <c r="L84" s="101"/>
    </row>
    <row r="85" spans="3:12" x14ac:dyDescent="0.25">
      <c r="C85" s="101"/>
      <c r="D85" s="101"/>
      <c r="E85" s="101"/>
      <c r="F85" s="101"/>
      <c r="G85" s="101"/>
      <c r="H85" s="101"/>
      <c r="I85" s="101"/>
      <c r="J85" s="101"/>
      <c r="K85" s="101"/>
      <c r="L85" s="101"/>
    </row>
    <row r="86" spans="3:12" x14ac:dyDescent="0.25">
      <c r="C86" s="101"/>
      <c r="D86" s="101"/>
      <c r="E86" s="101"/>
      <c r="F86" s="101"/>
      <c r="G86" s="101"/>
      <c r="H86" s="101"/>
      <c r="I86" s="101"/>
      <c r="J86" s="101"/>
      <c r="K86" s="101"/>
      <c r="L86" s="101"/>
    </row>
    <row r="87" spans="3:12" x14ac:dyDescent="0.25">
      <c r="C87" s="101"/>
      <c r="D87" s="101"/>
      <c r="E87" s="101"/>
      <c r="F87" s="101"/>
      <c r="G87" s="101"/>
      <c r="H87" s="101"/>
      <c r="I87" s="101"/>
      <c r="J87" s="101"/>
      <c r="K87" s="101"/>
      <c r="L87" s="101"/>
    </row>
    <row r="88" spans="3:12" x14ac:dyDescent="0.25">
      <c r="C88" s="101"/>
      <c r="D88" s="101"/>
      <c r="E88" s="101"/>
      <c r="F88" s="101"/>
      <c r="G88" s="101"/>
      <c r="H88" s="101"/>
      <c r="I88" s="101"/>
      <c r="J88" s="101"/>
      <c r="K88" s="101"/>
      <c r="L88" s="101"/>
    </row>
    <row r="89" spans="3:12" x14ac:dyDescent="0.25">
      <c r="C89" s="101"/>
      <c r="D89" s="101"/>
      <c r="E89" s="101"/>
      <c r="F89" s="101"/>
      <c r="G89" s="101"/>
      <c r="H89" s="101"/>
      <c r="I89" s="101"/>
      <c r="J89" s="101"/>
      <c r="K89" s="101"/>
      <c r="L89" s="101"/>
    </row>
    <row r="90" spans="3:12" x14ac:dyDescent="0.25">
      <c r="C90" s="101"/>
      <c r="D90" s="101"/>
      <c r="E90" s="101"/>
      <c r="F90" s="101"/>
      <c r="G90" s="101"/>
      <c r="H90" s="101"/>
      <c r="I90" s="101"/>
      <c r="J90" s="101"/>
      <c r="K90" s="101"/>
      <c r="L90" s="101"/>
    </row>
    <row r="91" spans="3:12" x14ac:dyDescent="0.25">
      <c r="C91" s="101"/>
      <c r="D91" s="101"/>
      <c r="E91" s="101"/>
      <c r="F91" s="101"/>
      <c r="G91" s="101"/>
      <c r="H91" s="101"/>
      <c r="I91" s="101"/>
      <c r="J91" s="101"/>
      <c r="K91" s="101"/>
      <c r="L91" s="101"/>
    </row>
    <row r="92" spans="3:12" x14ac:dyDescent="0.25">
      <c r="C92" s="101"/>
      <c r="D92" s="101"/>
      <c r="E92" s="101"/>
      <c r="F92" s="101"/>
      <c r="G92" s="101"/>
      <c r="H92" s="101"/>
      <c r="I92" s="101"/>
      <c r="J92" s="101"/>
      <c r="K92" s="101"/>
      <c r="L92" s="101"/>
    </row>
    <row r="93" spans="3:12" x14ac:dyDescent="0.25">
      <c r="C93" s="101"/>
      <c r="D93" s="101"/>
      <c r="E93" s="101"/>
      <c r="F93" s="101"/>
      <c r="G93" s="101"/>
      <c r="H93" s="101"/>
      <c r="I93" s="101"/>
      <c r="J93" s="101"/>
      <c r="K93" s="101"/>
      <c r="L93" s="101"/>
    </row>
    <row r="94" spans="3:12" x14ac:dyDescent="0.25">
      <c r="C94" s="101"/>
      <c r="D94" s="101"/>
      <c r="E94" s="101"/>
      <c r="F94" s="101"/>
      <c r="G94" s="101"/>
      <c r="H94" s="101"/>
      <c r="I94" s="101"/>
      <c r="J94" s="101"/>
      <c r="K94" s="101"/>
      <c r="L94" s="101"/>
    </row>
    <row r="95" spans="3:12" x14ac:dyDescent="0.25">
      <c r="C95" s="101"/>
      <c r="D95" s="101"/>
      <c r="E95" s="101"/>
      <c r="F95" s="101"/>
      <c r="G95" s="101"/>
      <c r="H95" s="101"/>
      <c r="I95" s="101"/>
      <c r="J95" s="101"/>
      <c r="K95" s="101"/>
      <c r="L95" s="101"/>
    </row>
    <row r="96" spans="3:12" x14ac:dyDescent="0.25">
      <c r="C96" s="101"/>
      <c r="D96" s="101"/>
      <c r="E96" s="101"/>
      <c r="F96" s="101"/>
      <c r="G96" s="101"/>
      <c r="H96" s="101"/>
      <c r="I96" s="101"/>
      <c r="J96" s="101"/>
      <c r="K96" s="101"/>
      <c r="L96" s="101"/>
    </row>
    <row r="97" spans="3:12" x14ac:dyDescent="0.25">
      <c r="C97" s="101"/>
      <c r="D97" s="101"/>
      <c r="E97" s="101"/>
      <c r="F97" s="101"/>
      <c r="G97" s="101"/>
      <c r="H97" s="101"/>
      <c r="I97" s="101"/>
      <c r="J97" s="101"/>
      <c r="K97" s="101"/>
      <c r="L97" s="101"/>
    </row>
    <row r="98" spans="3:12" x14ac:dyDescent="0.25">
      <c r="C98" s="101"/>
      <c r="D98" s="101"/>
      <c r="E98" s="101"/>
      <c r="F98" s="101"/>
      <c r="G98" s="101"/>
      <c r="H98" s="101"/>
      <c r="I98" s="101"/>
      <c r="J98" s="101"/>
      <c r="K98" s="101"/>
      <c r="L98" s="101"/>
    </row>
    <row r="99" spans="3:12" x14ac:dyDescent="0.25">
      <c r="C99" s="101"/>
      <c r="D99" s="101"/>
      <c r="E99" s="101"/>
      <c r="F99" s="101"/>
      <c r="G99" s="101"/>
      <c r="H99" s="101"/>
      <c r="I99" s="101"/>
      <c r="J99" s="101"/>
      <c r="K99" s="101"/>
      <c r="L99" s="101"/>
    </row>
    <row r="100" spans="3:12" x14ac:dyDescent="0.25">
      <c r="C100" s="101"/>
      <c r="D100" s="101"/>
      <c r="E100" s="101"/>
      <c r="F100" s="101"/>
      <c r="G100" s="101"/>
      <c r="H100" s="101"/>
      <c r="I100" s="101"/>
      <c r="J100" s="101"/>
      <c r="K100" s="101"/>
      <c r="L100" s="101"/>
    </row>
    <row r="101" spans="3:12" x14ac:dyDescent="0.25">
      <c r="C101" s="101"/>
      <c r="D101" s="101"/>
      <c r="E101" s="101"/>
      <c r="F101" s="101"/>
      <c r="G101" s="101"/>
      <c r="H101" s="101"/>
      <c r="I101" s="101"/>
      <c r="J101" s="101"/>
      <c r="K101" s="101"/>
      <c r="L101" s="101"/>
    </row>
    <row r="102" spans="3:12" x14ac:dyDescent="0.25">
      <c r="C102" s="101"/>
      <c r="D102" s="101"/>
      <c r="E102" s="101"/>
      <c r="F102" s="101"/>
      <c r="G102" s="101"/>
      <c r="H102" s="101"/>
      <c r="I102" s="101"/>
      <c r="J102" s="101"/>
      <c r="K102" s="101"/>
      <c r="L102" s="101"/>
    </row>
    <row r="103" spans="3:12" x14ac:dyDescent="0.25">
      <c r="C103" s="101"/>
      <c r="D103" s="101"/>
      <c r="E103" s="101"/>
      <c r="F103" s="101"/>
      <c r="G103" s="101"/>
      <c r="H103" s="101"/>
      <c r="I103" s="101"/>
      <c r="J103" s="101"/>
      <c r="K103" s="101"/>
      <c r="L103" s="101"/>
    </row>
    <row r="104" spans="3:12" x14ac:dyDescent="0.25">
      <c r="C104" s="101"/>
      <c r="D104" s="101"/>
      <c r="E104" s="101"/>
      <c r="F104" s="101"/>
      <c r="G104" s="101"/>
      <c r="H104" s="101"/>
      <c r="I104" s="101"/>
      <c r="J104" s="101"/>
      <c r="K104" s="101"/>
      <c r="L104" s="101"/>
    </row>
    <row r="105" spans="3:12" x14ac:dyDescent="0.25">
      <c r="C105" s="101"/>
      <c r="D105" s="101"/>
      <c r="E105" s="101"/>
      <c r="F105" s="101"/>
      <c r="G105" s="101"/>
      <c r="H105" s="101"/>
      <c r="I105" s="101"/>
      <c r="J105" s="101"/>
      <c r="K105" s="101"/>
      <c r="L105" s="101"/>
    </row>
    <row r="106" spans="3:12" x14ac:dyDescent="0.25">
      <c r="C106" s="101"/>
      <c r="D106" s="101"/>
      <c r="E106" s="101"/>
      <c r="F106" s="101"/>
      <c r="G106" s="101"/>
      <c r="H106" s="101"/>
      <c r="I106" s="101"/>
      <c r="J106" s="101"/>
      <c r="K106" s="101"/>
      <c r="L106" s="101"/>
    </row>
    <row r="107" spans="3:12" x14ac:dyDescent="0.25">
      <c r="C107" s="101"/>
      <c r="D107" s="101"/>
      <c r="E107" s="101"/>
      <c r="F107" s="101"/>
      <c r="G107" s="101"/>
      <c r="H107" s="101"/>
      <c r="I107" s="101"/>
      <c r="J107" s="101"/>
      <c r="K107" s="101"/>
      <c r="L107" s="101"/>
    </row>
    <row r="108" spans="3:12" x14ac:dyDescent="0.25">
      <c r="C108" s="101"/>
      <c r="D108" s="101"/>
      <c r="E108" s="101"/>
      <c r="F108" s="101"/>
      <c r="G108" s="101"/>
      <c r="H108" s="101"/>
      <c r="I108" s="101"/>
      <c r="J108" s="101"/>
      <c r="K108" s="101"/>
      <c r="L108" s="101"/>
    </row>
    <row r="109" spans="3:12" x14ac:dyDescent="0.25">
      <c r="C109" s="101"/>
      <c r="D109" s="101"/>
      <c r="E109" s="101"/>
      <c r="F109" s="101"/>
      <c r="G109" s="101"/>
      <c r="H109" s="101"/>
      <c r="I109" s="101"/>
      <c r="J109" s="101"/>
      <c r="K109" s="101"/>
      <c r="L109" s="101"/>
    </row>
    <row r="110" spans="3:12" x14ac:dyDescent="0.25">
      <c r="C110" s="101"/>
      <c r="D110" s="101"/>
      <c r="E110" s="101"/>
      <c r="F110" s="101"/>
      <c r="G110" s="101"/>
      <c r="H110" s="101"/>
      <c r="I110" s="101"/>
      <c r="J110" s="101"/>
      <c r="K110" s="101"/>
      <c r="L110" s="101"/>
    </row>
    <row r="111" spans="3:12" x14ac:dyDescent="0.25">
      <c r="C111" s="101"/>
      <c r="D111" s="101"/>
      <c r="E111" s="101"/>
      <c r="F111" s="101"/>
      <c r="G111" s="101"/>
      <c r="H111" s="101"/>
      <c r="I111" s="101"/>
      <c r="J111" s="101"/>
      <c r="K111" s="101"/>
      <c r="L111" s="101"/>
    </row>
    <row r="112" spans="3:12" x14ac:dyDescent="0.25">
      <c r="C112" s="101"/>
      <c r="D112" s="101"/>
      <c r="E112" s="101"/>
      <c r="F112" s="101"/>
      <c r="G112" s="101"/>
      <c r="H112" s="101"/>
      <c r="I112" s="101"/>
      <c r="J112" s="101"/>
      <c r="K112" s="101"/>
      <c r="L112" s="101"/>
    </row>
    <row r="113" spans="3:12" x14ac:dyDescent="0.25">
      <c r="C113" s="101"/>
      <c r="D113" s="101"/>
      <c r="E113" s="101"/>
      <c r="F113" s="101"/>
      <c r="G113" s="101"/>
      <c r="H113" s="101"/>
      <c r="I113" s="101"/>
      <c r="J113" s="101"/>
      <c r="K113" s="101"/>
      <c r="L113" s="101"/>
    </row>
    <row r="114" spans="3:12" x14ac:dyDescent="0.25">
      <c r="C114" s="101"/>
      <c r="D114" s="101"/>
      <c r="E114" s="101"/>
      <c r="F114" s="101"/>
      <c r="G114" s="101"/>
      <c r="H114" s="101"/>
      <c r="I114" s="101"/>
      <c r="J114" s="101"/>
      <c r="K114" s="101"/>
      <c r="L114" s="101"/>
    </row>
    <row r="115" spans="3:12" x14ac:dyDescent="0.25">
      <c r="C115" s="101"/>
      <c r="D115" s="101"/>
      <c r="E115" s="101"/>
      <c r="F115" s="101"/>
      <c r="G115" s="101"/>
      <c r="H115" s="101"/>
      <c r="I115" s="101"/>
      <c r="J115" s="101"/>
      <c r="K115" s="101"/>
      <c r="L115" s="101"/>
    </row>
    <row r="116" spans="3:12" x14ac:dyDescent="0.25">
      <c r="C116" s="101"/>
      <c r="D116" s="101"/>
      <c r="E116" s="101"/>
      <c r="F116" s="101"/>
      <c r="G116" s="101"/>
      <c r="H116" s="101"/>
      <c r="I116" s="101"/>
      <c r="J116" s="101"/>
      <c r="K116" s="101"/>
      <c r="L116" s="101"/>
    </row>
    <row r="117" spans="3:12" x14ac:dyDescent="0.25">
      <c r="C117" s="101"/>
      <c r="D117" s="101"/>
      <c r="E117" s="101"/>
      <c r="F117" s="101"/>
      <c r="G117" s="101"/>
      <c r="H117" s="101"/>
      <c r="I117" s="101"/>
      <c r="J117" s="101"/>
      <c r="K117" s="101"/>
      <c r="L117" s="101"/>
    </row>
    <row r="118" spans="3:12" x14ac:dyDescent="0.25">
      <c r="C118" s="101"/>
      <c r="D118" s="101"/>
      <c r="E118" s="101"/>
      <c r="F118" s="101"/>
      <c r="G118" s="101"/>
      <c r="H118" s="101"/>
      <c r="I118" s="101"/>
      <c r="J118" s="101"/>
      <c r="K118" s="101"/>
      <c r="L118" s="101"/>
    </row>
    <row r="119" spans="3:12" x14ac:dyDescent="0.25">
      <c r="C119" s="101"/>
      <c r="D119" s="101"/>
      <c r="E119" s="101"/>
      <c r="F119" s="101"/>
      <c r="G119" s="101"/>
      <c r="H119" s="101"/>
      <c r="I119" s="101"/>
      <c r="J119" s="101"/>
      <c r="K119" s="101"/>
      <c r="L119" s="101"/>
    </row>
    <row r="120" spans="3:12" x14ac:dyDescent="0.25">
      <c r="C120" s="101"/>
      <c r="D120" s="101"/>
      <c r="E120" s="101"/>
      <c r="F120" s="101"/>
      <c r="G120" s="101"/>
      <c r="H120" s="101"/>
      <c r="I120" s="101"/>
      <c r="J120" s="101"/>
      <c r="K120" s="101"/>
      <c r="L120" s="101"/>
    </row>
    <row r="121" spans="3:12" x14ac:dyDescent="0.25">
      <c r="C121" s="101"/>
      <c r="D121" s="101"/>
      <c r="E121" s="101"/>
      <c r="F121" s="101"/>
      <c r="G121" s="101"/>
      <c r="H121" s="101"/>
      <c r="I121" s="101"/>
      <c r="J121" s="101"/>
      <c r="K121" s="101"/>
      <c r="L121" s="101"/>
    </row>
    <row r="122" spans="3:12" x14ac:dyDescent="0.25">
      <c r="C122" s="101"/>
      <c r="D122" s="101"/>
      <c r="E122" s="101"/>
      <c r="F122" s="101"/>
      <c r="G122" s="101"/>
      <c r="H122" s="101"/>
      <c r="I122" s="101"/>
      <c r="J122" s="101"/>
      <c r="K122" s="101"/>
      <c r="L122" s="101"/>
    </row>
    <row r="123" spans="3:12" x14ac:dyDescent="0.25">
      <c r="C123" s="101"/>
      <c r="D123" s="101"/>
      <c r="E123" s="101"/>
      <c r="F123" s="101"/>
      <c r="G123" s="101"/>
      <c r="H123" s="101"/>
      <c r="I123" s="101"/>
      <c r="J123" s="101"/>
      <c r="K123" s="101"/>
      <c r="L123" s="101"/>
    </row>
    <row r="124" spans="3:12" x14ac:dyDescent="0.25">
      <c r="C124" s="101"/>
      <c r="D124" s="101"/>
      <c r="E124" s="101"/>
      <c r="F124" s="101"/>
      <c r="G124" s="101"/>
      <c r="H124" s="101"/>
      <c r="I124" s="101"/>
      <c r="J124" s="101"/>
      <c r="K124" s="101"/>
      <c r="L124" s="101"/>
    </row>
    <row r="125" spans="3:12" x14ac:dyDescent="0.25">
      <c r="C125" s="101"/>
      <c r="D125" s="101"/>
      <c r="E125" s="101"/>
      <c r="F125" s="101"/>
      <c r="G125" s="101"/>
      <c r="H125" s="101"/>
      <c r="I125" s="101"/>
      <c r="J125" s="101"/>
      <c r="K125" s="101"/>
      <c r="L125" s="101"/>
    </row>
    <row r="126" spans="3:12" x14ac:dyDescent="0.25">
      <c r="C126" s="101"/>
      <c r="D126" s="101"/>
      <c r="E126" s="101"/>
      <c r="F126" s="101"/>
      <c r="G126" s="101"/>
      <c r="H126" s="101"/>
      <c r="I126" s="101"/>
      <c r="J126" s="101"/>
      <c r="K126" s="101"/>
      <c r="L126" s="101"/>
    </row>
    <row r="127" spans="3:12" x14ac:dyDescent="0.25">
      <c r="C127" s="101"/>
      <c r="D127" s="101"/>
      <c r="E127" s="101"/>
      <c r="F127" s="101"/>
      <c r="G127" s="101"/>
      <c r="H127" s="101"/>
      <c r="I127" s="101"/>
      <c r="J127" s="101"/>
      <c r="K127" s="101"/>
      <c r="L127" s="101"/>
    </row>
    <row r="128" spans="3:12" x14ac:dyDescent="0.25">
      <c r="C128" s="101"/>
      <c r="D128" s="101"/>
      <c r="E128" s="101"/>
      <c r="F128" s="101"/>
      <c r="G128" s="101"/>
      <c r="H128" s="101"/>
      <c r="I128" s="101"/>
      <c r="J128" s="101"/>
      <c r="K128" s="101"/>
      <c r="L128" s="101"/>
    </row>
    <row r="129" spans="3:12" x14ac:dyDescent="0.25">
      <c r="C129" s="101"/>
      <c r="D129" s="101"/>
      <c r="E129" s="101"/>
      <c r="F129" s="101"/>
      <c r="G129" s="101"/>
      <c r="H129" s="101"/>
      <c r="I129" s="101"/>
      <c r="J129" s="101"/>
      <c r="K129" s="101"/>
      <c r="L129" s="101"/>
    </row>
    <row r="130" spans="3:12" x14ac:dyDescent="0.25">
      <c r="C130" s="101"/>
      <c r="D130" s="101"/>
      <c r="E130" s="101"/>
      <c r="F130" s="101"/>
      <c r="G130" s="101"/>
      <c r="H130" s="101"/>
      <c r="I130" s="101"/>
      <c r="J130" s="101"/>
      <c r="K130" s="101"/>
      <c r="L130" s="101"/>
    </row>
    <row r="131" spans="3:12" x14ac:dyDescent="0.25">
      <c r="C131" s="101"/>
      <c r="D131" s="101"/>
      <c r="E131" s="101"/>
      <c r="F131" s="101"/>
      <c r="G131" s="101"/>
      <c r="H131" s="101"/>
      <c r="I131" s="101"/>
      <c r="J131" s="101"/>
      <c r="K131" s="101"/>
      <c r="L131" s="101"/>
    </row>
    <row r="132" spans="3:12" x14ac:dyDescent="0.25">
      <c r="C132" s="101"/>
      <c r="D132" s="101"/>
      <c r="E132" s="101"/>
      <c r="F132" s="101"/>
      <c r="G132" s="101"/>
      <c r="H132" s="101"/>
      <c r="I132" s="101"/>
      <c r="J132" s="101"/>
      <c r="K132" s="101"/>
      <c r="L132" s="101"/>
    </row>
    <row r="133" spans="3:12" x14ac:dyDescent="0.25">
      <c r="C133" s="101"/>
      <c r="D133" s="101"/>
      <c r="E133" s="101"/>
      <c r="F133" s="101"/>
      <c r="G133" s="101"/>
      <c r="H133" s="101"/>
      <c r="I133" s="101"/>
      <c r="J133" s="101"/>
      <c r="K133" s="101"/>
      <c r="L133" s="101"/>
    </row>
    <row r="134" spans="3:12" x14ac:dyDescent="0.25">
      <c r="C134" s="101"/>
      <c r="D134" s="101"/>
      <c r="E134" s="101"/>
      <c r="F134" s="101"/>
      <c r="G134" s="101"/>
      <c r="H134" s="101"/>
      <c r="I134" s="101"/>
      <c r="J134" s="101"/>
      <c r="K134" s="101"/>
      <c r="L134" s="101"/>
    </row>
    <row r="135" spans="3:12" x14ac:dyDescent="0.25">
      <c r="C135" s="101"/>
      <c r="D135" s="101"/>
      <c r="E135" s="101"/>
      <c r="F135" s="101"/>
      <c r="G135" s="101"/>
      <c r="H135" s="101"/>
      <c r="I135" s="101"/>
      <c r="J135" s="101"/>
      <c r="K135" s="101"/>
      <c r="L135" s="101"/>
    </row>
    <row r="136" spans="3:12" x14ac:dyDescent="0.25">
      <c r="C136" s="101"/>
      <c r="D136" s="101"/>
      <c r="E136" s="101"/>
      <c r="F136" s="101"/>
      <c r="G136" s="101"/>
      <c r="H136" s="101"/>
      <c r="I136" s="101"/>
      <c r="J136" s="101"/>
      <c r="K136" s="101"/>
      <c r="L136" s="101"/>
    </row>
    <row r="137" spans="3:12" x14ac:dyDescent="0.25">
      <c r="C137" s="101"/>
      <c r="D137" s="101"/>
      <c r="E137" s="101"/>
      <c r="F137" s="101"/>
      <c r="G137" s="101"/>
      <c r="H137" s="101"/>
      <c r="I137" s="101"/>
      <c r="J137" s="101"/>
      <c r="K137" s="101"/>
      <c r="L137" s="101"/>
    </row>
    <row r="138" spans="3:12" x14ac:dyDescent="0.25">
      <c r="C138" s="101"/>
      <c r="D138" s="101"/>
      <c r="E138" s="101"/>
      <c r="F138" s="101"/>
      <c r="G138" s="101"/>
      <c r="H138" s="101"/>
      <c r="I138" s="101"/>
      <c r="J138" s="101"/>
      <c r="K138" s="101"/>
      <c r="L138" s="101"/>
    </row>
    <row r="139" spans="3:12" x14ac:dyDescent="0.25">
      <c r="C139" s="101"/>
      <c r="D139" s="101"/>
      <c r="E139" s="101"/>
      <c r="F139" s="101"/>
      <c r="G139" s="101"/>
      <c r="H139" s="101"/>
      <c r="I139" s="101"/>
      <c r="J139" s="101"/>
      <c r="K139" s="101"/>
      <c r="L139" s="101"/>
    </row>
    <row r="140" spans="3:12" x14ac:dyDescent="0.25">
      <c r="C140" s="101"/>
      <c r="D140" s="101"/>
      <c r="E140" s="101"/>
      <c r="F140" s="101"/>
      <c r="G140" s="101"/>
      <c r="H140" s="101"/>
      <c r="I140" s="101"/>
      <c r="J140" s="101"/>
      <c r="K140" s="101"/>
      <c r="L140" s="101"/>
    </row>
    <row r="141" spans="3:12" x14ac:dyDescent="0.25">
      <c r="C141" s="101"/>
      <c r="D141" s="101"/>
      <c r="E141" s="101"/>
      <c r="F141" s="101"/>
      <c r="G141" s="101"/>
      <c r="H141" s="101"/>
      <c r="I141" s="101"/>
      <c r="J141" s="101"/>
      <c r="K141" s="101"/>
      <c r="L141" s="101"/>
    </row>
    <row r="142" spans="3:12" x14ac:dyDescent="0.25">
      <c r="C142" s="101"/>
      <c r="D142" s="101"/>
      <c r="E142" s="101"/>
      <c r="F142" s="101"/>
      <c r="G142" s="101"/>
      <c r="H142" s="101"/>
      <c r="I142" s="101"/>
      <c r="J142" s="101"/>
      <c r="K142" s="101"/>
      <c r="L142" s="101"/>
    </row>
    <row r="143" spans="3:12" x14ac:dyDescent="0.25">
      <c r="C143" s="101"/>
      <c r="D143" s="101"/>
      <c r="E143" s="101"/>
      <c r="F143" s="101"/>
      <c r="G143" s="101"/>
      <c r="H143" s="101"/>
      <c r="I143" s="101"/>
      <c r="J143" s="101"/>
      <c r="K143" s="101"/>
      <c r="L143" s="101"/>
    </row>
    <row r="144" spans="3:12" x14ac:dyDescent="0.25">
      <c r="C144" s="101"/>
      <c r="D144" s="101"/>
      <c r="E144" s="101"/>
      <c r="F144" s="101"/>
      <c r="G144" s="101"/>
      <c r="H144" s="101"/>
      <c r="I144" s="101"/>
      <c r="J144" s="101"/>
      <c r="K144" s="101"/>
      <c r="L144" s="101"/>
    </row>
    <row r="145" spans="3:12" x14ac:dyDescent="0.25">
      <c r="C145" s="101"/>
      <c r="D145" s="101"/>
      <c r="E145" s="101"/>
      <c r="F145" s="101"/>
      <c r="G145" s="101"/>
      <c r="H145" s="101"/>
      <c r="I145" s="101"/>
      <c r="J145" s="101"/>
      <c r="K145" s="101"/>
      <c r="L145" s="101"/>
    </row>
    <row r="146" spans="3:12" x14ac:dyDescent="0.25">
      <c r="C146" s="101"/>
      <c r="D146" s="101"/>
      <c r="E146" s="101"/>
      <c r="F146" s="101"/>
      <c r="G146" s="101"/>
      <c r="H146" s="101"/>
      <c r="I146" s="101"/>
      <c r="J146" s="101"/>
      <c r="K146" s="101"/>
      <c r="L146" s="101"/>
    </row>
    <row r="147" spans="3:12" x14ac:dyDescent="0.25">
      <c r="C147" s="101"/>
      <c r="D147" s="101"/>
      <c r="E147" s="101"/>
      <c r="F147" s="101"/>
      <c r="G147" s="101"/>
      <c r="H147" s="101"/>
      <c r="I147" s="101"/>
      <c r="J147" s="101"/>
      <c r="K147" s="101"/>
      <c r="L147" s="101"/>
    </row>
    <row r="148" spans="3:12" x14ac:dyDescent="0.25">
      <c r="C148" s="101"/>
      <c r="D148" s="101"/>
      <c r="E148" s="101"/>
      <c r="F148" s="101"/>
      <c r="G148" s="101"/>
      <c r="H148" s="101"/>
      <c r="I148" s="101"/>
      <c r="J148" s="101"/>
      <c r="K148" s="101"/>
      <c r="L148" s="101"/>
    </row>
    <row r="149" spans="3:12" x14ac:dyDescent="0.25">
      <c r="C149" s="101"/>
      <c r="D149" s="101"/>
      <c r="E149" s="101"/>
      <c r="F149" s="101"/>
      <c r="G149" s="101"/>
      <c r="H149" s="101"/>
      <c r="I149" s="101"/>
      <c r="J149" s="101"/>
      <c r="K149" s="101"/>
      <c r="L149" s="101"/>
    </row>
    <row r="150" spans="3:12" x14ac:dyDescent="0.25">
      <c r="C150" s="101"/>
      <c r="D150" s="101"/>
      <c r="E150" s="101"/>
      <c r="F150" s="101"/>
      <c r="G150" s="101"/>
      <c r="H150" s="101"/>
      <c r="I150" s="101"/>
      <c r="J150" s="101"/>
      <c r="K150" s="101"/>
      <c r="L150" s="101"/>
    </row>
    <row r="151" spans="3:12" x14ac:dyDescent="0.25">
      <c r="C151" s="101"/>
      <c r="D151" s="101"/>
      <c r="E151" s="101"/>
      <c r="F151" s="101"/>
      <c r="G151" s="101"/>
      <c r="H151" s="101"/>
      <c r="I151" s="101"/>
      <c r="J151" s="101"/>
      <c r="K151" s="101"/>
      <c r="L151" s="101"/>
    </row>
    <row r="152" spans="3:12" x14ac:dyDescent="0.25">
      <c r="C152" s="101"/>
      <c r="D152" s="101"/>
      <c r="E152" s="101"/>
      <c r="F152" s="101"/>
      <c r="G152" s="101"/>
      <c r="H152" s="101"/>
      <c r="I152" s="101"/>
      <c r="J152" s="101"/>
      <c r="K152" s="101"/>
      <c r="L152" s="101"/>
    </row>
    <row r="153" spans="3:12" x14ac:dyDescent="0.25">
      <c r="C153" s="101"/>
      <c r="D153" s="101"/>
      <c r="E153" s="101"/>
      <c r="F153" s="101"/>
      <c r="G153" s="101"/>
      <c r="H153" s="101"/>
      <c r="I153" s="101"/>
      <c r="J153" s="101"/>
      <c r="K153" s="101"/>
      <c r="L153" s="101"/>
    </row>
    <row r="154" spans="3:12" x14ac:dyDescent="0.25">
      <c r="C154" s="101"/>
      <c r="D154" s="101"/>
      <c r="E154" s="101"/>
      <c r="F154" s="101"/>
      <c r="G154" s="101"/>
      <c r="H154" s="101"/>
      <c r="I154" s="101"/>
      <c r="J154" s="101"/>
      <c r="K154" s="101"/>
      <c r="L154" s="101"/>
    </row>
    <row r="155" spans="3:12" x14ac:dyDescent="0.25">
      <c r="C155" s="101"/>
      <c r="D155" s="101"/>
      <c r="E155" s="101"/>
      <c r="F155" s="101"/>
      <c r="G155" s="101"/>
      <c r="H155" s="101"/>
      <c r="I155" s="101"/>
      <c r="J155" s="101"/>
      <c r="K155" s="101"/>
      <c r="L155" s="101"/>
    </row>
    <row r="156" spans="3:12" x14ac:dyDescent="0.25">
      <c r="C156" s="101"/>
      <c r="D156" s="101"/>
      <c r="E156" s="101"/>
      <c r="F156" s="101"/>
      <c r="G156" s="101"/>
      <c r="H156" s="101"/>
      <c r="I156" s="101"/>
      <c r="J156" s="101"/>
      <c r="K156" s="101"/>
      <c r="L156" s="101"/>
    </row>
    <row r="157" spans="3:12" x14ac:dyDescent="0.25">
      <c r="C157" s="101"/>
      <c r="D157" s="101"/>
      <c r="E157" s="101"/>
      <c r="F157" s="101"/>
      <c r="G157" s="101"/>
      <c r="H157" s="101"/>
      <c r="I157" s="101"/>
      <c r="J157" s="101"/>
      <c r="K157" s="101"/>
      <c r="L157" s="101"/>
    </row>
    <row r="158" spans="3:12" x14ac:dyDescent="0.25">
      <c r="C158" s="101"/>
      <c r="D158" s="101"/>
      <c r="E158" s="101"/>
      <c r="F158" s="101"/>
      <c r="G158" s="101"/>
      <c r="H158" s="101"/>
      <c r="I158" s="101"/>
      <c r="J158" s="101"/>
      <c r="K158" s="101"/>
      <c r="L158" s="101"/>
    </row>
    <row r="159" spans="3:12" x14ac:dyDescent="0.25">
      <c r="C159" s="101"/>
      <c r="D159" s="101"/>
      <c r="E159" s="101"/>
      <c r="F159" s="101"/>
      <c r="G159" s="101"/>
      <c r="H159" s="101"/>
      <c r="I159" s="101"/>
      <c r="J159" s="101"/>
      <c r="K159" s="101"/>
      <c r="L159" s="101"/>
    </row>
    <row r="160" spans="3:12" x14ac:dyDescent="0.25">
      <c r="C160" s="101"/>
      <c r="D160" s="101"/>
      <c r="E160" s="101"/>
      <c r="F160" s="101"/>
      <c r="G160" s="101"/>
      <c r="H160" s="101"/>
      <c r="I160" s="101"/>
      <c r="J160" s="101"/>
      <c r="K160" s="101"/>
      <c r="L160" s="101"/>
    </row>
    <row r="161" spans="3:12" x14ac:dyDescent="0.25">
      <c r="C161" s="101"/>
      <c r="D161" s="101"/>
      <c r="E161" s="101"/>
      <c r="F161" s="101"/>
      <c r="G161" s="101"/>
      <c r="H161" s="101"/>
      <c r="I161" s="101"/>
      <c r="J161" s="101"/>
      <c r="K161" s="101"/>
      <c r="L161" s="101"/>
    </row>
    <row r="162" spans="3:12" x14ac:dyDescent="0.25">
      <c r="C162" s="101"/>
      <c r="D162" s="101"/>
      <c r="E162" s="101"/>
      <c r="F162" s="101"/>
      <c r="G162" s="101"/>
      <c r="H162" s="101"/>
      <c r="I162" s="101"/>
      <c r="J162" s="101"/>
      <c r="K162" s="101"/>
      <c r="L162" s="101"/>
    </row>
    <row r="163" spans="3:12" x14ac:dyDescent="0.25">
      <c r="C163" s="101"/>
      <c r="D163" s="101"/>
      <c r="E163" s="101"/>
      <c r="F163" s="101"/>
      <c r="G163" s="101"/>
      <c r="H163" s="101"/>
      <c r="I163" s="101"/>
      <c r="J163" s="101"/>
      <c r="K163" s="101"/>
      <c r="L163" s="101"/>
    </row>
    <row r="164" spans="3:12" x14ac:dyDescent="0.25">
      <c r="C164" s="101"/>
      <c r="D164" s="101"/>
      <c r="E164" s="101"/>
      <c r="F164" s="101"/>
      <c r="G164" s="101"/>
      <c r="H164" s="101"/>
      <c r="I164" s="101"/>
      <c r="J164" s="101"/>
      <c r="K164" s="101"/>
      <c r="L164" s="101"/>
    </row>
    <row r="165" spans="3:12" x14ac:dyDescent="0.25">
      <c r="C165" s="101"/>
      <c r="D165" s="101"/>
      <c r="E165" s="101"/>
      <c r="F165" s="101"/>
      <c r="G165" s="101"/>
      <c r="H165" s="101"/>
      <c r="I165" s="101"/>
      <c r="J165" s="101"/>
      <c r="K165" s="101"/>
      <c r="L165" s="101"/>
    </row>
    <row r="166" spans="3:12" x14ac:dyDescent="0.25">
      <c r="C166" s="101"/>
      <c r="D166" s="101"/>
      <c r="E166" s="101"/>
      <c r="F166" s="101"/>
      <c r="G166" s="101"/>
      <c r="H166" s="101"/>
      <c r="I166" s="101"/>
      <c r="J166" s="101"/>
      <c r="K166" s="101"/>
      <c r="L166" s="101"/>
    </row>
    <row r="167" spans="3:12" x14ac:dyDescent="0.25">
      <c r="C167" s="101"/>
      <c r="D167" s="101"/>
      <c r="E167" s="101"/>
      <c r="F167" s="101"/>
      <c r="G167" s="101"/>
      <c r="H167" s="101"/>
      <c r="I167" s="101"/>
      <c r="J167" s="101"/>
      <c r="K167" s="101"/>
      <c r="L167" s="101"/>
    </row>
    <row r="168" spans="3:12" x14ac:dyDescent="0.25">
      <c r="C168" s="101"/>
      <c r="D168" s="101"/>
      <c r="E168" s="101"/>
      <c r="F168" s="101"/>
      <c r="G168" s="101"/>
      <c r="H168" s="101"/>
      <c r="I168" s="101"/>
      <c r="J168" s="101"/>
      <c r="K168" s="101"/>
      <c r="L168" s="101"/>
    </row>
    <row r="169" spans="3:12" x14ac:dyDescent="0.25">
      <c r="C169" s="101"/>
      <c r="D169" s="101"/>
      <c r="E169" s="101"/>
      <c r="F169" s="101"/>
      <c r="G169" s="101"/>
      <c r="H169" s="101"/>
      <c r="I169" s="101"/>
      <c r="J169" s="101"/>
      <c r="K169" s="101"/>
      <c r="L169" s="101"/>
    </row>
    <row r="170" spans="3:12" x14ac:dyDescent="0.25">
      <c r="C170" s="101"/>
      <c r="D170" s="101"/>
      <c r="E170" s="101"/>
      <c r="F170" s="101"/>
      <c r="G170" s="101"/>
      <c r="H170" s="101"/>
      <c r="I170" s="101"/>
      <c r="J170" s="101"/>
      <c r="K170" s="101"/>
      <c r="L170" s="101"/>
    </row>
    <row r="171" spans="3:12" x14ac:dyDescent="0.25">
      <c r="C171" s="101"/>
      <c r="D171" s="101"/>
      <c r="E171" s="101"/>
      <c r="F171" s="101"/>
      <c r="G171" s="101"/>
      <c r="H171" s="101"/>
      <c r="I171" s="101"/>
      <c r="J171" s="101"/>
      <c r="K171" s="101"/>
      <c r="L171" s="101"/>
    </row>
    <row r="172" spans="3:12" x14ac:dyDescent="0.25">
      <c r="C172" s="101"/>
      <c r="D172" s="101"/>
      <c r="E172" s="101"/>
      <c r="F172" s="101"/>
      <c r="G172" s="101"/>
      <c r="H172" s="101"/>
      <c r="I172" s="101"/>
      <c r="J172" s="101"/>
      <c r="K172" s="101"/>
      <c r="L172" s="101"/>
    </row>
    <row r="173" spans="3:12" x14ac:dyDescent="0.25">
      <c r="C173" s="101"/>
      <c r="D173" s="101"/>
      <c r="E173" s="101"/>
      <c r="F173" s="101"/>
      <c r="G173" s="101"/>
      <c r="H173" s="101"/>
      <c r="I173" s="101"/>
      <c r="J173" s="101"/>
      <c r="K173" s="101"/>
      <c r="L173" s="101"/>
    </row>
    <row r="174" spans="3:12" x14ac:dyDescent="0.25">
      <c r="C174" s="101"/>
      <c r="D174" s="101"/>
      <c r="E174" s="101"/>
      <c r="F174" s="101"/>
      <c r="G174" s="101"/>
      <c r="H174" s="101"/>
      <c r="I174" s="101"/>
      <c r="J174" s="101"/>
      <c r="K174" s="101"/>
      <c r="L174" s="101"/>
    </row>
    <row r="175" spans="3:12" x14ac:dyDescent="0.25">
      <c r="C175" s="101"/>
      <c r="D175" s="101"/>
      <c r="E175" s="101"/>
      <c r="F175" s="101"/>
      <c r="G175" s="101"/>
      <c r="H175" s="101"/>
      <c r="I175" s="101"/>
      <c r="J175" s="101"/>
      <c r="K175" s="101"/>
      <c r="L175" s="101"/>
    </row>
    <row r="176" spans="3:12" x14ac:dyDescent="0.25">
      <c r="C176" s="101"/>
      <c r="D176" s="101"/>
      <c r="E176" s="101"/>
      <c r="F176" s="101"/>
      <c r="G176" s="101"/>
      <c r="H176" s="101"/>
      <c r="I176" s="101"/>
      <c r="J176" s="101"/>
      <c r="K176" s="101"/>
      <c r="L176" s="101"/>
    </row>
    <row r="177" spans="3:12" x14ac:dyDescent="0.25">
      <c r="C177" s="101"/>
      <c r="D177" s="101"/>
      <c r="E177" s="101"/>
      <c r="F177" s="101"/>
      <c r="G177" s="101"/>
      <c r="H177" s="101"/>
      <c r="I177" s="101"/>
      <c r="J177" s="101"/>
      <c r="K177" s="101"/>
      <c r="L177" s="101"/>
    </row>
    <row r="178" spans="3:12" x14ac:dyDescent="0.25">
      <c r="C178" s="101"/>
      <c r="D178" s="101"/>
      <c r="E178" s="101"/>
      <c r="F178" s="101"/>
      <c r="G178" s="101"/>
      <c r="H178" s="101"/>
      <c r="I178" s="101"/>
      <c r="J178" s="101"/>
      <c r="K178" s="101"/>
      <c r="L178" s="101"/>
    </row>
    <row r="179" spans="3:12" x14ac:dyDescent="0.25">
      <c r="C179" s="101"/>
      <c r="D179" s="101"/>
      <c r="E179" s="101"/>
      <c r="F179" s="101"/>
      <c r="G179" s="101"/>
      <c r="H179" s="101"/>
      <c r="I179" s="101"/>
      <c r="J179" s="101"/>
      <c r="K179" s="101"/>
      <c r="L179" s="101"/>
    </row>
    <row r="180" spans="3:12" x14ac:dyDescent="0.25">
      <c r="C180" s="101"/>
      <c r="D180" s="101"/>
      <c r="E180" s="101"/>
      <c r="F180" s="101"/>
      <c r="G180" s="101"/>
      <c r="H180" s="101"/>
      <c r="I180" s="101"/>
      <c r="J180" s="101"/>
      <c r="K180" s="101"/>
      <c r="L180" s="101"/>
    </row>
    <row r="181" spans="3:12" x14ac:dyDescent="0.25">
      <c r="C181" s="101"/>
      <c r="D181" s="101"/>
      <c r="E181" s="101"/>
      <c r="F181" s="101"/>
      <c r="G181" s="101"/>
      <c r="H181" s="101"/>
      <c r="I181" s="101"/>
      <c r="J181" s="101"/>
      <c r="K181" s="101"/>
      <c r="L181" s="101"/>
    </row>
    <row r="182" spans="3:12" x14ac:dyDescent="0.25">
      <c r="C182" s="101"/>
      <c r="D182" s="101"/>
      <c r="E182" s="101"/>
      <c r="F182" s="101"/>
      <c r="G182" s="101"/>
      <c r="H182" s="101"/>
      <c r="I182" s="101"/>
      <c r="J182" s="101"/>
      <c r="K182" s="101"/>
      <c r="L182" s="101"/>
    </row>
    <row r="183" spans="3:12" x14ac:dyDescent="0.25">
      <c r="C183" s="101"/>
      <c r="D183" s="101"/>
      <c r="E183" s="101"/>
      <c r="F183" s="101"/>
      <c r="G183" s="101"/>
      <c r="H183" s="101"/>
      <c r="I183" s="101"/>
      <c r="J183" s="101"/>
      <c r="K183" s="101"/>
      <c r="L183" s="101"/>
    </row>
    <row r="184" spans="3:12" x14ac:dyDescent="0.25">
      <c r="C184" s="101"/>
      <c r="D184" s="101"/>
      <c r="E184" s="101"/>
      <c r="F184" s="101"/>
      <c r="G184" s="101"/>
      <c r="H184" s="101"/>
      <c r="I184" s="101"/>
      <c r="J184" s="101"/>
      <c r="K184" s="101"/>
      <c r="L184" s="101"/>
    </row>
    <row r="185" spans="3:12" x14ac:dyDescent="0.25">
      <c r="C185" s="101"/>
      <c r="D185" s="101"/>
      <c r="E185" s="101"/>
      <c r="F185" s="101"/>
      <c r="G185" s="101"/>
      <c r="H185" s="101"/>
      <c r="I185" s="101"/>
      <c r="J185" s="101"/>
      <c r="K185" s="101"/>
      <c r="L185" s="101"/>
    </row>
    <row r="186" spans="3:12" x14ac:dyDescent="0.25">
      <c r="C186" s="101"/>
      <c r="D186" s="101"/>
      <c r="E186" s="101"/>
      <c r="F186" s="101"/>
      <c r="G186" s="101"/>
      <c r="H186" s="101"/>
      <c r="I186" s="101"/>
      <c r="J186" s="101"/>
      <c r="K186" s="101"/>
      <c r="L186" s="101"/>
    </row>
    <row r="187" spans="3:12" x14ac:dyDescent="0.25">
      <c r="C187" s="101"/>
      <c r="D187" s="101"/>
      <c r="E187" s="101"/>
      <c r="F187" s="101"/>
      <c r="G187" s="101"/>
      <c r="H187" s="101"/>
      <c r="I187" s="101"/>
      <c r="J187" s="101"/>
      <c r="K187" s="101"/>
      <c r="L187" s="101"/>
    </row>
    <row r="188" spans="3:12" x14ac:dyDescent="0.25">
      <c r="C188" s="101"/>
      <c r="D188" s="101"/>
      <c r="E188" s="101"/>
      <c r="F188" s="101"/>
      <c r="G188" s="101"/>
      <c r="H188" s="101"/>
      <c r="I188" s="101"/>
      <c r="J188" s="101"/>
      <c r="K188" s="101"/>
      <c r="L188" s="101"/>
    </row>
    <row r="189" spans="3:12" x14ac:dyDescent="0.25">
      <c r="C189" s="101"/>
      <c r="D189" s="101"/>
      <c r="E189" s="101"/>
      <c r="F189" s="101"/>
      <c r="G189" s="101"/>
      <c r="H189" s="101"/>
      <c r="I189" s="101"/>
      <c r="J189" s="101"/>
      <c r="K189" s="101"/>
      <c r="L189" s="101"/>
    </row>
    <row r="190" spans="3:12" x14ac:dyDescent="0.25">
      <c r="C190" s="101"/>
      <c r="D190" s="101"/>
      <c r="E190" s="101"/>
      <c r="F190" s="101"/>
      <c r="G190" s="101"/>
      <c r="H190" s="101"/>
      <c r="I190" s="101"/>
      <c r="J190" s="101"/>
      <c r="K190" s="101"/>
      <c r="L190" s="101"/>
    </row>
    <row r="191" spans="3:12" x14ac:dyDescent="0.25">
      <c r="C191" s="101"/>
      <c r="D191" s="101"/>
      <c r="E191" s="101"/>
      <c r="F191" s="101"/>
      <c r="G191" s="101"/>
      <c r="H191" s="101"/>
      <c r="I191" s="101"/>
      <c r="J191" s="101"/>
      <c r="K191" s="101"/>
      <c r="L191" s="101"/>
    </row>
    <row r="192" spans="3:12" x14ac:dyDescent="0.25">
      <c r="C192" s="101"/>
      <c r="D192" s="101"/>
      <c r="E192" s="101"/>
      <c r="F192" s="101"/>
      <c r="G192" s="101"/>
      <c r="H192" s="101"/>
      <c r="I192" s="101"/>
      <c r="J192" s="101"/>
      <c r="K192" s="101"/>
      <c r="L192" s="101"/>
    </row>
    <row r="193" spans="3:12" x14ac:dyDescent="0.25">
      <c r="C193" s="101"/>
      <c r="D193" s="101"/>
      <c r="E193" s="101"/>
      <c r="F193" s="101"/>
      <c r="G193" s="101"/>
      <c r="H193" s="101"/>
      <c r="I193" s="101"/>
      <c r="J193" s="101"/>
      <c r="K193" s="101"/>
      <c r="L193" s="101"/>
    </row>
    <row r="194" spans="3:12" x14ac:dyDescent="0.25">
      <c r="C194" s="101"/>
      <c r="D194" s="101"/>
      <c r="E194" s="101"/>
      <c r="F194" s="101"/>
      <c r="G194" s="101"/>
      <c r="H194" s="101"/>
      <c r="I194" s="101"/>
      <c r="J194" s="101"/>
      <c r="K194" s="101"/>
      <c r="L194" s="101"/>
    </row>
    <row r="195" spans="3:12" x14ac:dyDescent="0.25">
      <c r="C195" s="101"/>
      <c r="D195" s="101"/>
      <c r="E195" s="101"/>
      <c r="F195" s="101"/>
      <c r="G195" s="101"/>
      <c r="H195" s="101"/>
      <c r="I195" s="101"/>
      <c r="J195" s="101"/>
      <c r="K195" s="101"/>
      <c r="L195" s="101"/>
    </row>
    <row r="196" spans="3:12" x14ac:dyDescent="0.25">
      <c r="C196" s="101"/>
      <c r="D196" s="101"/>
      <c r="E196" s="101"/>
      <c r="F196" s="101"/>
      <c r="G196" s="101"/>
      <c r="H196" s="101"/>
      <c r="I196" s="101"/>
      <c r="J196" s="101"/>
      <c r="K196" s="101"/>
      <c r="L196" s="101"/>
    </row>
    <row r="197" spans="3:12" x14ac:dyDescent="0.25">
      <c r="C197" s="101"/>
      <c r="D197" s="101"/>
      <c r="E197" s="101"/>
      <c r="F197" s="101"/>
      <c r="G197" s="101"/>
      <c r="H197" s="101"/>
      <c r="I197" s="101"/>
      <c r="J197" s="101"/>
      <c r="K197" s="101"/>
      <c r="L197" s="101"/>
    </row>
    <row r="198" spans="3:12" x14ac:dyDescent="0.25">
      <c r="C198" s="101"/>
      <c r="D198" s="101"/>
      <c r="E198" s="101"/>
      <c r="F198" s="101"/>
      <c r="G198" s="101"/>
      <c r="H198" s="101"/>
      <c r="I198" s="101"/>
      <c r="J198" s="101"/>
      <c r="K198" s="101"/>
      <c r="L198" s="101"/>
    </row>
    <row r="199" spans="3:12" x14ac:dyDescent="0.25">
      <c r="C199" s="101"/>
      <c r="D199" s="101"/>
      <c r="E199" s="101"/>
      <c r="F199" s="101"/>
      <c r="G199" s="101"/>
      <c r="H199" s="101"/>
      <c r="I199" s="101"/>
      <c r="J199" s="101"/>
      <c r="K199" s="101"/>
      <c r="L199" s="101"/>
    </row>
    <row r="200" spans="3:12" x14ac:dyDescent="0.25">
      <c r="C200" s="101"/>
      <c r="D200" s="101"/>
      <c r="E200" s="101"/>
      <c r="F200" s="101"/>
      <c r="G200" s="101"/>
      <c r="H200" s="101"/>
      <c r="I200" s="101"/>
      <c r="J200" s="101"/>
      <c r="K200" s="101"/>
      <c r="L200" s="101"/>
    </row>
    <row r="201" spans="3:12" x14ac:dyDescent="0.25">
      <c r="C201" s="101"/>
      <c r="D201" s="101"/>
      <c r="E201" s="101"/>
      <c r="F201" s="101"/>
      <c r="G201" s="101"/>
      <c r="H201" s="101"/>
      <c r="I201" s="101"/>
      <c r="J201" s="101"/>
      <c r="K201" s="101"/>
      <c r="L201" s="101"/>
    </row>
    <row r="202" spans="3:12" x14ac:dyDescent="0.25">
      <c r="C202" s="101"/>
      <c r="D202" s="101"/>
      <c r="E202" s="101"/>
      <c r="F202" s="101"/>
      <c r="G202" s="101"/>
      <c r="H202" s="101"/>
      <c r="I202" s="101"/>
      <c r="J202" s="101"/>
      <c r="K202" s="101"/>
      <c r="L202" s="101"/>
    </row>
    <row r="203" spans="3:12" x14ac:dyDescent="0.25">
      <c r="C203" s="101"/>
      <c r="D203" s="101"/>
      <c r="E203" s="101"/>
      <c r="F203" s="101"/>
      <c r="G203" s="101"/>
      <c r="H203" s="101"/>
      <c r="I203" s="101"/>
      <c r="J203" s="101"/>
      <c r="K203" s="101"/>
      <c r="L203" s="101"/>
    </row>
    <row r="204" spans="3:12" x14ac:dyDescent="0.25">
      <c r="C204" s="101"/>
      <c r="D204" s="101"/>
      <c r="E204" s="101"/>
      <c r="F204" s="101"/>
      <c r="G204" s="101"/>
      <c r="H204" s="101"/>
      <c r="I204" s="101"/>
      <c r="J204" s="101"/>
      <c r="K204" s="101"/>
      <c r="L204" s="101"/>
    </row>
    <row r="205" spans="3:12" x14ac:dyDescent="0.25">
      <c r="C205" s="101"/>
      <c r="D205" s="101"/>
      <c r="E205" s="101"/>
      <c r="F205" s="101"/>
      <c r="G205" s="101"/>
      <c r="H205" s="101"/>
      <c r="I205" s="101"/>
      <c r="J205" s="101"/>
      <c r="K205" s="101"/>
      <c r="L205" s="101"/>
    </row>
    <row r="206" spans="3:12" x14ac:dyDescent="0.25">
      <c r="C206" s="101"/>
      <c r="D206" s="101"/>
      <c r="E206" s="101"/>
      <c r="F206" s="101"/>
      <c r="G206" s="101"/>
      <c r="H206" s="101"/>
      <c r="I206" s="101"/>
      <c r="J206" s="101"/>
      <c r="K206" s="101"/>
      <c r="L206" s="101"/>
    </row>
    <row r="207" spans="3:12" x14ac:dyDescent="0.25">
      <c r="C207" s="101"/>
      <c r="D207" s="101"/>
      <c r="E207" s="101"/>
      <c r="F207" s="101"/>
      <c r="G207" s="101"/>
      <c r="H207" s="101"/>
      <c r="I207" s="101"/>
      <c r="J207" s="101"/>
      <c r="K207" s="101"/>
      <c r="L207" s="101"/>
    </row>
    <row r="208" spans="3:12" x14ac:dyDescent="0.25">
      <c r="C208" s="101"/>
      <c r="D208" s="101"/>
      <c r="E208" s="101"/>
      <c r="F208" s="101"/>
      <c r="G208" s="101"/>
      <c r="H208" s="101"/>
      <c r="I208" s="101"/>
      <c r="J208" s="101"/>
      <c r="K208" s="101"/>
      <c r="L208" s="101"/>
    </row>
    <row r="209" spans="3:12" x14ac:dyDescent="0.25">
      <c r="C209" s="101"/>
      <c r="D209" s="101"/>
      <c r="E209" s="101"/>
      <c r="F209" s="101"/>
      <c r="G209" s="101"/>
      <c r="H209" s="101"/>
      <c r="I209" s="101"/>
      <c r="J209" s="101"/>
      <c r="K209" s="101"/>
      <c r="L209" s="101"/>
    </row>
    <row r="210" spans="3:12" x14ac:dyDescent="0.25">
      <c r="C210" s="101"/>
      <c r="D210" s="101"/>
      <c r="E210" s="101"/>
      <c r="F210" s="101"/>
      <c r="G210" s="101"/>
      <c r="H210" s="101"/>
      <c r="I210" s="101"/>
      <c r="J210" s="101"/>
      <c r="K210" s="101"/>
      <c r="L210" s="101"/>
    </row>
    <row r="211" spans="3:12" x14ac:dyDescent="0.25">
      <c r="C211" s="101"/>
      <c r="D211" s="101"/>
      <c r="E211" s="101"/>
      <c r="F211" s="101"/>
      <c r="G211" s="101"/>
      <c r="H211" s="101"/>
      <c r="I211" s="101"/>
      <c r="J211" s="101"/>
      <c r="K211" s="101"/>
      <c r="L211" s="101"/>
    </row>
    <row r="212" spans="3:12" x14ac:dyDescent="0.25">
      <c r="C212" s="101"/>
      <c r="D212" s="101"/>
      <c r="E212" s="101"/>
      <c r="F212" s="101"/>
      <c r="G212" s="101"/>
      <c r="H212" s="101"/>
      <c r="I212" s="101"/>
      <c r="J212" s="101"/>
      <c r="K212" s="101"/>
      <c r="L212" s="101"/>
    </row>
    <row r="213" spans="3:12" x14ac:dyDescent="0.25">
      <c r="C213" s="101"/>
      <c r="D213" s="101"/>
      <c r="E213" s="101"/>
      <c r="F213" s="101"/>
      <c r="G213" s="101"/>
      <c r="H213" s="101"/>
      <c r="I213" s="101"/>
      <c r="J213" s="101"/>
      <c r="K213" s="101"/>
      <c r="L213" s="101"/>
    </row>
    <row r="214" spans="3:12" x14ac:dyDescent="0.25">
      <c r="C214" s="101"/>
      <c r="D214" s="101"/>
      <c r="E214" s="101"/>
      <c r="F214" s="101"/>
      <c r="G214" s="101"/>
      <c r="H214" s="101"/>
      <c r="I214" s="101"/>
      <c r="J214" s="101"/>
      <c r="K214" s="101"/>
      <c r="L214" s="101"/>
    </row>
    <row r="215" spans="3:12" x14ac:dyDescent="0.25">
      <c r="C215" s="101"/>
      <c r="D215" s="101"/>
      <c r="E215" s="101"/>
      <c r="F215" s="101"/>
      <c r="G215" s="101"/>
      <c r="H215" s="101"/>
      <c r="I215" s="101"/>
      <c r="J215" s="101"/>
      <c r="K215" s="101"/>
      <c r="L215" s="101"/>
    </row>
    <row r="216" spans="3:12" x14ac:dyDescent="0.25">
      <c r="C216" s="101"/>
      <c r="D216" s="101"/>
      <c r="E216" s="101"/>
      <c r="F216" s="101"/>
      <c r="G216" s="101"/>
      <c r="H216" s="101"/>
      <c r="I216" s="101"/>
      <c r="J216" s="101"/>
      <c r="K216" s="101"/>
      <c r="L216" s="101"/>
    </row>
    <row r="217" spans="3:12" x14ac:dyDescent="0.25">
      <c r="C217" s="101"/>
      <c r="D217" s="101"/>
      <c r="E217" s="101"/>
      <c r="F217" s="101"/>
      <c r="G217" s="101"/>
      <c r="H217" s="101"/>
      <c r="I217" s="101"/>
      <c r="J217" s="101"/>
      <c r="K217" s="101"/>
      <c r="L217" s="101"/>
    </row>
    <row r="218" spans="3:12" x14ac:dyDescent="0.25">
      <c r="C218" s="101"/>
      <c r="D218" s="101"/>
      <c r="E218" s="101"/>
      <c r="F218" s="101"/>
      <c r="G218" s="101"/>
      <c r="H218" s="101"/>
      <c r="I218" s="101"/>
      <c r="J218" s="101"/>
      <c r="K218" s="101"/>
      <c r="L218" s="101"/>
    </row>
    <row r="219" spans="3:12" x14ac:dyDescent="0.25">
      <c r="C219" s="101"/>
      <c r="D219" s="101"/>
      <c r="E219" s="101"/>
      <c r="F219" s="101"/>
      <c r="G219" s="101"/>
      <c r="H219" s="101"/>
      <c r="I219" s="101"/>
      <c r="J219" s="101"/>
      <c r="K219" s="101"/>
      <c r="L219" s="101"/>
    </row>
    <row r="220" spans="3:12" x14ac:dyDescent="0.25">
      <c r="C220" s="101"/>
      <c r="D220" s="101"/>
      <c r="E220" s="101"/>
      <c r="F220" s="101"/>
      <c r="G220" s="101"/>
      <c r="H220" s="101"/>
      <c r="I220" s="101"/>
      <c r="J220" s="101"/>
      <c r="K220" s="101"/>
      <c r="L220" s="101"/>
    </row>
  </sheetData>
  <mergeCells count="7">
    <mergeCell ref="B41:C41"/>
    <mergeCell ref="B42:C42"/>
    <mergeCell ref="A2:D2"/>
    <mergeCell ref="A3:D3"/>
    <mergeCell ref="A4:D4"/>
    <mergeCell ref="A5:D5"/>
    <mergeCell ref="A6:D6"/>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5"/>
  <sheetViews>
    <sheetView showGridLines="0" workbookViewId="0">
      <selection activeCell="H16" sqref="H16"/>
    </sheetView>
  </sheetViews>
  <sheetFormatPr baseColWidth="10" defaultColWidth="11.5703125" defaultRowHeight="15" x14ac:dyDescent="0.25"/>
  <cols>
    <col min="1" max="1" width="9" style="37" customWidth="1"/>
    <col min="2" max="2" width="40.28515625" style="37" customWidth="1"/>
    <col min="3" max="12" width="17.85546875" style="37" bestFit="1" customWidth="1"/>
    <col min="13" max="14" width="11.5703125" style="37"/>
    <col min="15" max="15" width="12.140625" style="37" bestFit="1" customWidth="1"/>
    <col min="16" max="16384" width="11.5703125" style="37"/>
  </cols>
  <sheetData>
    <row r="2" spans="1:12" s="54" customFormat="1" ht="26.25" customHeight="1" x14ac:dyDescent="0.2">
      <c r="A2" s="153" t="s">
        <v>0</v>
      </c>
      <c r="B2" s="153"/>
      <c r="C2" s="153"/>
      <c r="D2" s="153"/>
      <c r="E2" s="153"/>
      <c r="F2" s="115"/>
      <c r="G2" s="115"/>
      <c r="H2" s="115"/>
      <c r="I2" s="115"/>
      <c r="J2" s="115"/>
      <c r="K2" s="115"/>
      <c r="L2" s="115"/>
    </row>
    <row r="3" spans="1:12" s="54" customFormat="1" ht="21" customHeight="1" x14ac:dyDescent="0.2">
      <c r="A3" s="154" t="s">
        <v>1</v>
      </c>
      <c r="B3" s="154"/>
      <c r="C3" s="154"/>
      <c r="D3" s="154"/>
      <c r="E3" s="154"/>
      <c r="F3" s="116"/>
      <c r="G3" s="116"/>
      <c r="H3" s="116"/>
      <c r="I3" s="116"/>
      <c r="J3" s="116"/>
      <c r="K3" s="116"/>
      <c r="L3" s="116"/>
    </row>
    <row r="4" spans="1:12" s="54" customFormat="1" ht="15.75" customHeight="1" x14ac:dyDescent="0.2">
      <c r="A4" s="155" t="s">
        <v>2</v>
      </c>
      <c r="B4" s="155"/>
      <c r="C4" s="155"/>
      <c r="D4" s="155"/>
      <c r="E4" s="155"/>
      <c r="F4" s="117"/>
      <c r="G4" s="117"/>
      <c r="H4" s="117"/>
      <c r="I4" s="117"/>
      <c r="J4" s="117"/>
      <c r="K4" s="117"/>
      <c r="L4" s="117"/>
    </row>
    <row r="5" spans="1:12" s="54" customFormat="1" ht="15.75" customHeight="1" x14ac:dyDescent="0.2">
      <c r="A5" s="155" t="s">
        <v>3</v>
      </c>
      <c r="B5" s="155"/>
      <c r="C5" s="155"/>
      <c r="D5" s="155"/>
      <c r="E5" s="155"/>
      <c r="F5" s="117"/>
      <c r="G5" s="117"/>
      <c r="H5" s="117"/>
      <c r="I5" s="117"/>
      <c r="J5" s="117"/>
      <c r="K5" s="117"/>
      <c r="L5" s="117"/>
    </row>
    <row r="6" spans="1:12" s="54" customFormat="1" ht="15.75" x14ac:dyDescent="0.2">
      <c r="A6" s="155" t="s">
        <v>388</v>
      </c>
      <c r="B6" s="155"/>
      <c r="C6" s="155"/>
      <c r="D6" s="155"/>
      <c r="E6" s="155"/>
      <c r="F6" s="117"/>
      <c r="G6" s="117"/>
      <c r="H6" s="117"/>
      <c r="I6" s="117"/>
      <c r="J6" s="117"/>
      <c r="K6" s="117"/>
      <c r="L6" s="117"/>
    </row>
    <row r="7" spans="1:12" x14ac:dyDescent="0.25">
      <c r="B7"/>
      <c r="C7"/>
      <c r="D7"/>
    </row>
    <row r="8" spans="1:12" ht="28.5" customHeight="1" x14ac:dyDescent="0.25">
      <c r="B8" s="8" t="s">
        <v>4</v>
      </c>
      <c r="C8" s="7">
        <v>1995</v>
      </c>
      <c r="D8" s="7">
        <v>1996</v>
      </c>
    </row>
    <row r="9" spans="1:12" x14ac:dyDescent="0.25">
      <c r="B9" s="12" t="s">
        <v>270</v>
      </c>
      <c r="C9" s="118">
        <f>C10+C14+C18</f>
        <v>11607206090</v>
      </c>
      <c r="D9" s="118">
        <f>D10+D14+D18</f>
        <v>14264226089</v>
      </c>
    </row>
    <row r="10" spans="1:12" x14ac:dyDescent="0.25">
      <c r="B10" s="56" t="s">
        <v>275</v>
      </c>
      <c r="C10" s="130">
        <f>SUM(C11:C13)</f>
        <v>7668962918</v>
      </c>
      <c r="D10" s="130">
        <f>SUM(D11:D13)</f>
        <v>8894428644</v>
      </c>
    </row>
    <row r="11" spans="1:12" x14ac:dyDescent="0.25">
      <c r="B11" s="57" t="s">
        <v>271</v>
      </c>
      <c r="C11" s="121">
        <v>5635658457</v>
      </c>
      <c r="D11" s="121">
        <v>6537308795</v>
      </c>
    </row>
    <row r="12" spans="1:12" x14ac:dyDescent="0.25">
      <c r="B12" s="57" t="s">
        <v>272</v>
      </c>
      <c r="C12" s="121">
        <v>576308331</v>
      </c>
      <c r="D12" s="121">
        <v>734612360</v>
      </c>
    </row>
    <row r="13" spans="1:12" x14ac:dyDescent="0.25">
      <c r="B13" s="59" t="s">
        <v>273</v>
      </c>
      <c r="C13" s="121">
        <v>1456996130</v>
      </c>
      <c r="D13" s="121">
        <v>1622507489</v>
      </c>
    </row>
    <row r="14" spans="1:12" x14ac:dyDescent="0.25">
      <c r="B14" s="60" t="s">
        <v>274</v>
      </c>
      <c r="C14" s="130">
        <f t="shared" ref="C14:D14" si="0">SUM(C15:C17)</f>
        <v>3002476017</v>
      </c>
      <c r="D14" s="130">
        <f t="shared" si="0"/>
        <v>4508203706</v>
      </c>
    </row>
    <row r="15" spans="1:12" x14ac:dyDescent="0.25">
      <c r="B15" s="59" t="s">
        <v>306</v>
      </c>
      <c r="C15" s="121">
        <v>2081082362</v>
      </c>
      <c r="D15" s="121">
        <v>3243678067</v>
      </c>
    </row>
    <row r="16" spans="1:12" x14ac:dyDescent="0.25">
      <c r="B16" s="59" t="s">
        <v>277</v>
      </c>
      <c r="C16" s="121">
        <v>920777310</v>
      </c>
      <c r="D16" s="121">
        <v>1246623392</v>
      </c>
    </row>
    <row r="17" spans="2:6" x14ac:dyDescent="0.25">
      <c r="B17" s="59" t="s">
        <v>278</v>
      </c>
      <c r="C17" s="121">
        <v>616345</v>
      </c>
      <c r="D17" s="121">
        <v>17902247</v>
      </c>
    </row>
    <row r="18" spans="2:6" x14ac:dyDescent="0.25">
      <c r="B18" s="60" t="s">
        <v>279</v>
      </c>
      <c r="C18" s="130">
        <f>SUM(C19:C20)</f>
        <v>935767155</v>
      </c>
      <c r="D18" s="130">
        <f>SUM(D19:D20)</f>
        <v>861593739</v>
      </c>
    </row>
    <row r="19" spans="2:6" x14ac:dyDescent="0.25">
      <c r="B19" s="59" t="s">
        <v>281</v>
      </c>
      <c r="C19" s="121">
        <v>865580919</v>
      </c>
      <c r="D19" s="121">
        <v>841079603</v>
      </c>
    </row>
    <row r="20" spans="2:6" x14ac:dyDescent="0.25">
      <c r="B20" s="59" t="s">
        <v>332</v>
      </c>
      <c r="C20" s="121">
        <v>70186236</v>
      </c>
      <c r="D20" s="121">
        <v>20514136</v>
      </c>
    </row>
    <row r="21" spans="2:6" x14ac:dyDescent="0.25">
      <c r="B21" s="12" t="s">
        <v>285</v>
      </c>
      <c r="C21" s="118">
        <f>C22+C26+C28+C31+C33</f>
        <v>11230531707</v>
      </c>
      <c r="D21" s="118">
        <f>D22+D26+D28+D31+D33</f>
        <v>12190951638</v>
      </c>
    </row>
    <row r="22" spans="2:6" x14ac:dyDescent="0.25">
      <c r="B22" s="60" t="s">
        <v>286</v>
      </c>
      <c r="C22" s="130">
        <f t="shared" ref="C22:D22" si="1">SUM(C23:C25)</f>
        <v>7197576831</v>
      </c>
      <c r="D22" s="130">
        <f t="shared" si="1"/>
        <v>8369218900</v>
      </c>
    </row>
    <row r="23" spans="2:6" x14ac:dyDescent="0.25">
      <c r="B23" s="59" t="s">
        <v>331</v>
      </c>
      <c r="C23" s="121">
        <v>242133325</v>
      </c>
      <c r="D23" s="121">
        <v>277064639</v>
      </c>
    </row>
    <row r="24" spans="2:6" x14ac:dyDescent="0.25">
      <c r="B24" s="59" t="s">
        <v>289</v>
      </c>
      <c r="C24" s="121">
        <v>6742695211</v>
      </c>
      <c r="D24" s="121">
        <v>7920015395</v>
      </c>
    </row>
    <row r="25" spans="2:6" x14ac:dyDescent="0.25">
      <c r="B25" s="59" t="s">
        <v>290</v>
      </c>
      <c r="C25" s="121">
        <v>212748295</v>
      </c>
      <c r="D25" s="121">
        <v>172138866</v>
      </c>
    </row>
    <row r="26" spans="2:6" x14ac:dyDescent="0.25">
      <c r="B26" s="60" t="s">
        <v>287</v>
      </c>
      <c r="C26" s="130">
        <f>SUM(C27:C27)</f>
        <v>174995904</v>
      </c>
      <c r="D26" s="130">
        <f>SUM(D27:D27)</f>
        <v>174995905</v>
      </c>
    </row>
    <row r="27" spans="2:6" x14ac:dyDescent="0.25">
      <c r="B27" s="59" t="s">
        <v>294</v>
      </c>
      <c r="C27" s="121">
        <v>174995904</v>
      </c>
      <c r="D27" s="121">
        <v>174995905</v>
      </c>
    </row>
    <row r="28" spans="2:6" x14ac:dyDescent="0.25">
      <c r="B28" s="60" t="s">
        <v>295</v>
      </c>
      <c r="C28" s="130">
        <f t="shared" ref="C28:D28" si="2">SUM(C29:C30)</f>
        <v>2666872315</v>
      </c>
      <c r="D28" s="130">
        <f t="shared" si="2"/>
        <v>2456836244</v>
      </c>
    </row>
    <row r="29" spans="2:6" x14ac:dyDescent="0.25">
      <c r="B29" s="59" t="s">
        <v>296</v>
      </c>
      <c r="C29" s="121">
        <v>2650777529</v>
      </c>
      <c r="D29" s="121">
        <v>2443251744</v>
      </c>
    </row>
    <row r="30" spans="2:6" x14ac:dyDescent="0.25">
      <c r="B30" s="59" t="s">
        <v>277</v>
      </c>
      <c r="C30" s="121">
        <v>16094786</v>
      </c>
      <c r="D30" s="121">
        <v>13584500</v>
      </c>
      <c r="F30" s="58"/>
    </row>
    <row r="31" spans="2:6" x14ac:dyDescent="0.25">
      <c r="B31" s="60" t="s">
        <v>297</v>
      </c>
      <c r="C31" s="130">
        <f>SUM(C32:C32)</f>
        <v>1190971289</v>
      </c>
      <c r="D31" s="130">
        <f>SUM(D32:D32)</f>
        <v>1189819926</v>
      </c>
    </row>
    <row r="32" spans="2:6" x14ac:dyDescent="0.25">
      <c r="B32" s="59" t="s">
        <v>299</v>
      </c>
      <c r="C32" s="121">
        <v>1190971289</v>
      </c>
      <c r="D32" s="121">
        <v>1189819926</v>
      </c>
    </row>
    <row r="33" spans="2:4" x14ac:dyDescent="0.25">
      <c r="B33" s="60" t="s">
        <v>300</v>
      </c>
      <c r="C33" s="130">
        <f>SUM(C34:C34)</f>
        <v>115368</v>
      </c>
      <c r="D33" s="130">
        <f>SUM(D34:D34)</f>
        <v>80663</v>
      </c>
    </row>
    <row r="34" spans="2:4" x14ac:dyDescent="0.25">
      <c r="B34" s="59" t="s">
        <v>302</v>
      </c>
      <c r="C34" s="121">
        <v>115368</v>
      </c>
      <c r="D34" s="121">
        <v>80663</v>
      </c>
    </row>
    <row r="35" spans="2:4" x14ac:dyDescent="0.25">
      <c r="B35" s="8"/>
      <c r="C35" s="114">
        <f>+C9+C21</f>
        <v>22837737797</v>
      </c>
      <c r="D35" s="114">
        <f>+D9+D21</f>
        <v>26455177727</v>
      </c>
    </row>
    <row r="36" spans="2:4" x14ac:dyDescent="0.25">
      <c r="B36" s="63" t="s">
        <v>202</v>
      </c>
    </row>
    <row r="37" spans="2:4" x14ac:dyDescent="0.25">
      <c r="B37" s="63" t="s">
        <v>203</v>
      </c>
    </row>
    <row r="38" spans="2:4" x14ac:dyDescent="0.25">
      <c r="B38" s="64"/>
      <c r="C38" s="101"/>
    </row>
    <row r="39" spans="2:4" x14ac:dyDescent="0.25">
      <c r="B39" s="46"/>
      <c r="C39" s="101"/>
    </row>
    <row r="40" spans="2:4" x14ac:dyDescent="0.25">
      <c r="C40" s="101"/>
    </row>
    <row r="41" spans="2:4" x14ac:dyDescent="0.25">
      <c r="C41" s="101"/>
    </row>
    <row r="42" spans="2:4" x14ac:dyDescent="0.25">
      <c r="C42" s="101"/>
    </row>
    <row r="43" spans="2:4" x14ac:dyDescent="0.25">
      <c r="C43" s="101"/>
    </row>
    <row r="44" spans="2:4" x14ac:dyDescent="0.25">
      <c r="C44" s="101"/>
    </row>
    <row r="45" spans="2:4" x14ac:dyDescent="0.25">
      <c r="C45" s="101"/>
    </row>
    <row r="46" spans="2:4" x14ac:dyDescent="0.25">
      <c r="C46" s="101"/>
    </row>
    <row r="47" spans="2:4" x14ac:dyDescent="0.25">
      <c r="C47" s="101"/>
    </row>
    <row r="48" spans="2:4" x14ac:dyDescent="0.25">
      <c r="C48" s="101"/>
    </row>
    <row r="49" spans="3:3" x14ac:dyDescent="0.25">
      <c r="C49" s="101"/>
    </row>
    <row r="50" spans="3:3" x14ac:dyDescent="0.25">
      <c r="C50" s="101"/>
    </row>
    <row r="51" spans="3:3" x14ac:dyDescent="0.25">
      <c r="C51" s="101"/>
    </row>
    <row r="52" spans="3:3" x14ac:dyDescent="0.25">
      <c r="C52" s="101"/>
    </row>
    <row r="53" spans="3:3" x14ac:dyDescent="0.25">
      <c r="C53" s="101"/>
    </row>
    <row r="54" spans="3:3" x14ac:dyDescent="0.25">
      <c r="C54" s="101"/>
    </row>
    <row r="55" spans="3:3" x14ac:dyDescent="0.25">
      <c r="C55" s="101"/>
    </row>
    <row r="56" spans="3:3" x14ac:dyDescent="0.25">
      <c r="C56" s="101"/>
    </row>
    <row r="57" spans="3:3" x14ac:dyDescent="0.25">
      <c r="C57" s="101"/>
    </row>
    <row r="58" spans="3:3" x14ac:dyDescent="0.25">
      <c r="C58" s="101"/>
    </row>
    <row r="59" spans="3:3" x14ac:dyDescent="0.25">
      <c r="C59" s="101"/>
    </row>
    <row r="60" spans="3:3" x14ac:dyDescent="0.25">
      <c r="C60" s="101"/>
    </row>
    <row r="61" spans="3:3" x14ac:dyDescent="0.25">
      <c r="C61" s="101"/>
    </row>
    <row r="62" spans="3:3" x14ac:dyDescent="0.25">
      <c r="C62" s="101"/>
    </row>
    <row r="63" spans="3:3" x14ac:dyDescent="0.25">
      <c r="C63" s="101"/>
    </row>
    <row r="64" spans="3:3" x14ac:dyDescent="0.25">
      <c r="C64" s="101"/>
    </row>
    <row r="65" spans="3:12" x14ac:dyDescent="0.25">
      <c r="C65" s="101"/>
    </row>
    <row r="66" spans="3:12" x14ac:dyDescent="0.25">
      <c r="C66" s="101"/>
    </row>
    <row r="67" spans="3:12" x14ac:dyDescent="0.25">
      <c r="C67" s="101"/>
    </row>
    <row r="68" spans="3:12" x14ac:dyDescent="0.25">
      <c r="C68" s="101"/>
    </row>
    <row r="69" spans="3:12" x14ac:dyDescent="0.25">
      <c r="C69" s="101"/>
    </row>
    <row r="70" spans="3:12" x14ac:dyDescent="0.25">
      <c r="C70" s="101"/>
    </row>
    <row r="71" spans="3:12" x14ac:dyDescent="0.25">
      <c r="C71" s="101"/>
    </row>
    <row r="72" spans="3:12" x14ac:dyDescent="0.25">
      <c r="C72" s="101"/>
    </row>
    <row r="73" spans="3:12" x14ac:dyDescent="0.25">
      <c r="C73" s="101"/>
    </row>
    <row r="74" spans="3:12" x14ac:dyDescent="0.25">
      <c r="C74" s="101"/>
    </row>
    <row r="75" spans="3:12" x14ac:dyDescent="0.25">
      <c r="C75" s="101"/>
    </row>
    <row r="76" spans="3:12" x14ac:dyDescent="0.25">
      <c r="C76" s="101"/>
    </row>
    <row r="77" spans="3:12" x14ac:dyDescent="0.25">
      <c r="C77" s="101"/>
      <c r="D77" s="101"/>
      <c r="E77" s="101"/>
      <c r="F77" s="101"/>
      <c r="G77" s="101"/>
      <c r="H77" s="101"/>
      <c r="I77" s="101"/>
      <c r="J77" s="101"/>
      <c r="K77" s="101"/>
      <c r="L77" s="101"/>
    </row>
    <row r="78" spans="3:12" x14ac:dyDescent="0.25">
      <c r="C78" s="101"/>
      <c r="D78" s="101"/>
      <c r="E78" s="101"/>
      <c r="F78" s="101"/>
      <c r="G78" s="101"/>
      <c r="H78" s="101"/>
      <c r="I78" s="101"/>
      <c r="J78" s="101"/>
      <c r="K78" s="101"/>
      <c r="L78" s="101"/>
    </row>
    <row r="79" spans="3:12" x14ac:dyDescent="0.25">
      <c r="C79" s="101"/>
      <c r="D79" s="101"/>
      <c r="E79" s="101"/>
      <c r="F79" s="101"/>
      <c r="G79" s="101"/>
      <c r="H79" s="101"/>
      <c r="I79" s="101"/>
      <c r="J79" s="101"/>
      <c r="K79" s="101"/>
      <c r="L79" s="101"/>
    </row>
    <row r="80" spans="3:12" x14ac:dyDescent="0.25">
      <c r="C80" s="101"/>
      <c r="D80" s="101"/>
      <c r="E80" s="101"/>
      <c r="F80" s="101"/>
      <c r="G80" s="101"/>
      <c r="H80" s="101"/>
      <c r="I80" s="101"/>
      <c r="J80" s="101"/>
      <c r="K80" s="101"/>
      <c r="L80" s="101"/>
    </row>
    <row r="81" spans="3:12" x14ac:dyDescent="0.25">
      <c r="C81" s="101"/>
      <c r="D81" s="101"/>
      <c r="E81" s="101"/>
      <c r="F81" s="101"/>
      <c r="G81" s="101"/>
      <c r="H81" s="101"/>
      <c r="I81" s="101"/>
      <c r="J81" s="101"/>
      <c r="K81" s="101"/>
      <c r="L81" s="101"/>
    </row>
    <row r="82" spans="3:12" x14ac:dyDescent="0.25">
      <c r="C82" s="101"/>
      <c r="D82" s="101"/>
      <c r="E82" s="101"/>
      <c r="F82" s="101"/>
      <c r="G82" s="101"/>
      <c r="H82" s="101"/>
      <c r="I82" s="101"/>
      <c r="J82" s="101"/>
      <c r="K82" s="101"/>
      <c r="L82" s="101"/>
    </row>
    <row r="83" spans="3:12" x14ac:dyDescent="0.25">
      <c r="C83" s="101"/>
      <c r="D83" s="101"/>
      <c r="E83" s="101"/>
      <c r="F83" s="101"/>
      <c r="G83" s="101"/>
      <c r="H83" s="101"/>
      <c r="I83" s="101"/>
      <c r="J83" s="101"/>
      <c r="K83" s="101"/>
      <c r="L83" s="101"/>
    </row>
    <row r="84" spans="3:12" x14ac:dyDescent="0.25">
      <c r="C84" s="101"/>
      <c r="D84" s="101"/>
      <c r="E84" s="101"/>
      <c r="F84" s="101"/>
      <c r="G84" s="101"/>
      <c r="H84" s="101"/>
      <c r="I84" s="101"/>
      <c r="J84" s="101"/>
      <c r="K84" s="101"/>
      <c r="L84" s="101"/>
    </row>
    <row r="85" spans="3:12" x14ac:dyDescent="0.25">
      <c r="C85" s="101"/>
      <c r="D85" s="101"/>
      <c r="E85" s="101"/>
      <c r="F85" s="101"/>
      <c r="G85" s="101"/>
      <c r="H85" s="101"/>
      <c r="I85" s="101"/>
      <c r="J85" s="101"/>
      <c r="K85" s="101"/>
      <c r="L85" s="101"/>
    </row>
    <row r="86" spans="3:12" x14ac:dyDescent="0.25">
      <c r="C86" s="101"/>
      <c r="D86" s="101"/>
      <c r="E86" s="101"/>
      <c r="F86" s="101"/>
      <c r="G86" s="101"/>
      <c r="H86" s="101"/>
      <c r="I86" s="101"/>
      <c r="J86" s="101"/>
      <c r="K86" s="101"/>
      <c r="L86" s="101"/>
    </row>
    <row r="87" spans="3:12" x14ac:dyDescent="0.25">
      <c r="C87" s="101"/>
      <c r="D87" s="101"/>
      <c r="E87" s="101"/>
      <c r="F87" s="101"/>
      <c r="G87" s="101"/>
      <c r="H87" s="101"/>
      <c r="I87" s="101"/>
      <c r="J87" s="101"/>
      <c r="K87" s="101"/>
      <c r="L87" s="101"/>
    </row>
    <row r="88" spans="3:12" x14ac:dyDescent="0.25">
      <c r="C88" s="101"/>
      <c r="D88" s="101"/>
      <c r="E88" s="101"/>
      <c r="F88" s="101"/>
      <c r="G88" s="101"/>
      <c r="H88" s="101"/>
      <c r="I88" s="101"/>
      <c r="J88" s="101"/>
      <c r="K88" s="101"/>
      <c r="L88" s="101"/>
    </row>
    <row r="89" spans="3:12" x14ac:dyDescent="0.25">
      <c r="C89" s="101"/>
      <c r="D89" s="101"/>
      <c r="E89" s="101"/>
      <c r="F89" s="101"/>
      <c r="G89" s="101"/>
      <c r="H89" s="101"/>
      <c r="I89" s="101"/>
      <c r="J89" s="101"/>
      <c r="K89" s="101"/>
      <c r="L89" s="101"/>
    </row>
    <row r="90" spans="3:12" x14ac:dyDescent="0.25">
      <c r="C90" s="101"/>
      <c r="D90" s="101"/>
      <c r="E90" s="101"/>
      <c r="F90" s="101"/>
      <c r="G90" s="101"/>
      <c r="H90" s="101"/>
      <c r="I90" s="101"/>
      <c r="J90" s="101"/>
      <c r="K90" s="101"/>
      <c r="L90" s="101"/>
    </row>
    <row r="91" spans="3:12" x14ac:dyDescent="0.25">
      <c r="C91" s="101"/>
      <c r="D91" s="101"/>
      <c r="E91" s="101"/>
      <c r="F91" s="101"/>
      <c r="G91" s="101"/>
      <c r="H91" s="101"/>
      <c r="I91" s="101"/>
      <c r="J91" s="101"/>
      <c r="K91" s="101"/>
      <c r="L91" s="101"/>
    </row>
    <row r="92" spans="3:12" x14ac:dyDescent="0.25">
      <c r="C92" s="101"/>
      <c r="D92" s="101"/>
      <c r="E92" s="101"/>
      <c r="F92" s="101"/>
      <c r="G92" s="101"/>
      <c r="H92" s="101"/>
      <c r="I92" s="101"/>
      <c r="J92" s="101"/>
      <c r="K92" s="101"/>
      <c r="L92" s="101"/>
    </row>
    <row r="93" spans="3:12" x14ac:dyDescent="0.25">
      <c r="C93" s="101"/>
      <c r="D93" s="101"/>
      <c r="E93" s="101"/>
      <c r="F93" s="101"/>
      <c r="G93" s="101"/>
      <c r="H93" s="101"/>
      <c r="I93" s="101"/>
      <c r="J93" s="101"/>
      <c r="K93" s="101"/>
      <c r="L93" s="101"/>
    </row>
    <row r="94" spans="3:12" x14ac:dyDescent="0.25">
      <c r="C94" s="101"/>
      <c r="D94" s="101"/>
      <c r="E94" s="101"/>
      <c r="F94" s="101"/>
      <c r="G94" s="101"/>
      <c r="H94" s="101"/>
      <c r="I94" s="101"/>
      <c r="J94" s="101"/>
      <c r="K94" s="101"/>
      <c r="L94" s="101"/>
    </row>
    <row r="95" spans="3:12" x14ac:dyDescent="0.25">
      <c r="C95" s="101"/>
      <c r="D95" s="101"/>
      <c r="E95" s="101"/>
      <c r="F95" s="101"/>
      <c r="G95" s="101"/>
      <c r="H95" s="101"/>
      <c r="I95" s="101"/>
      <c r="J95" s="101"/>
      <c r="K95" s="101"/>
      <c r="L95" s="101"/>
    </row>
    <row r="96" spans="3:12" x14ac:dyDescent="0.25">
      <c r="C96" s="101"/>
      <c r="D96" s="101"/>
      <c r="E96" s="101"/>
      <c r="F96" s="101"/>
      <c r="G96" s="101"/>
      <c r="H96" s="101"/>
      <c r="I96" s="101"/>
      <c r="J96" s="101"/>
      <c r="K96" s="101"/>
      <c r="L96" s="101"/>
    </row>
    <row r="97" spans="3:12" x14ac:dyDescent="0.25">
      <c r="C97" s="101"/>
      <c r="D97" s="101"/>
      <c r="E97" s="101"/>
      <c r="F97" s="101"/>
      <c r="G97" s="101"/>
      <c r="H97" s="101"/>
      <c r="I97" s="101"/>
      <c r="J97" s="101"/>
      <c r="K97" s="101"/>
      <c r="L97" s="101"/>
    </row>
    <row r="98" spans="3:12" x14ac:dyDescent="0.25">
      <c r="C98" s="101"/>
      <c r="D98" s="101"/>
      <c r="E98" s="101"/>
      <c r="F98" s="101"/>
      <c r="G98" s="101"/>
      <c r="H98" s="101"/>
      <c r="I98" s="101"/>
      <c r="J98" s="101"/>
      <c r="K98" s="101"/>
      <c r="L98" s="101"/>
    </row>
    <row r="99" spans="3:12" x14ac:dyDescent="0.25">
      <c r="C99" s="101"/>
      <c r="D99" s="101"/>
      <c r="E99" s="101"/>
      <c r="F99" s="101"/>
      <c r="G99" s="101"/>
      <c r="H99" s="101"/>
      <c r="I99" s="101"/>
      <c r="J99" s="101"/>
      <c r="K99" s="101"/>
      <c r="L99" s="101"/>
    </row>
    <row r="100" spans="3:12" x14ac:dyDescent="0.25">
      <c r="C100" s="101"/>
      <c r="D100" s="101"/>
      <c r="E100" s="101"/>
      <c r="F100" s="101"/>
      <c r="G100" s="101"/>
      <c r="H100" s="101"/>
      <c r="I100" s="101"/>
      <c r="J100" s="101"/>
      <c r="K100" s="101"/>
      <c r="L100" s="101"/>
    </row>
    <row r="101" spans="3:12" x14ac:dyDescent="0.25">
      <c r="C101" s="101"/>
      <c r="D101" s="101"/>
      <c r="E101" s="101"/>
      <c r="F101" s="101"/>
      <c r="G101" s="101"/>
      <c r="H101" s="101"/>
      <c r="I101" s="101"/>
      <c r="J101" s="101"/>
      <c r="K101" s="101"/>
      <c r="L101" s="101"/>
    </row>
    <row r="102" spans="3:12" x14ac:dyDescent="0.25">
      <c r="C102" s="101"/>
      <c r="D102" s="101"/>
      <c r="E102" s="101"/>
      <c r="F102" s="101"/>
      <c r="G102" s="101"/>
      <c r="H102" s="101"/>
      <c r="I102" s="101"/>
      <c r="J102" s="101"/>
      <c r="K102" s="101"/>
      <c r="L102" s="101"/>
    </row>
    <row r="103" spans="3:12" x14ac:dyDescent="0.25">
      <c r="C103" s="101"/>
      <c r="D103" s="101"/>
      <c r="E103" s="101"/>
      <c r="F103" s="101"/>
      <c r="G103" s="101"/>
      <c r="H103" s="101"/>
      <c r="I103" s="101"/>
      <c r="J103" s="101"/>
      <c r="K103" s="101"/>
      <c r="L103" s="101"/>
    </row>
    <row r="104" spans="3:12" x14ac:dyDescent="0.25">
      <c r="C104" s="101"/>
      <c r="D104" s="101"/>
      <c r="E104" s="101"/>
      <c r="F104" s="101"/>
      <c r="G104" s="101"/>
      <c r="H104" s="101"/>
      <c r="I104" s="101"/>
      <c r="J104" s="101"/>
      <c r="K104" s="101"/>
      <c r="L104" s="101"/>
    </row>
    <row r="105" spans="3:12" x14ac:dyDescent="0.25">
      <c r="C105" s="101"/>
      <c r="D105" s="101"/>
      <c r="E105" s="101"/>
      <c r="F105" s="101"/>
      <c r="G105" s="101"/>
      <c r="H105" s="101"/>
      <c r="I105" s="101"/>
      <c r="J105" s="101"/>
      <c r="K105" s="101"/>
      <c r="L105" s="101"/>
    </row>
    <row r="106" spans="3:12" x14ac:dyDescent="0.25">
      <c r="C106" s="101"/>
      <c r="D106" s="101"/>
      <c r="E106" s="101"/>
      <c r="F106" s="101"/>
      <c r="G106" s="101"/>
      <c r="H106" s="101"/>
      <c r="I106" s="101"/>
      <c r="J106" s="101"/>
      <c r="K106" s="101"/>
      <c r="L106" s="101"/>
    </row>
    <row r="107" spans="3:12" x14ac:dyDescent="0.25">
      <c r="C107" s="101"/>
      <c r="D107" s="101"/>
      <c r="E107" s="101"/>
      <c r="F107" s="101"/>
      <c r="G107" s="101"/>
      <c r="H107" s="101"/>
      <c r="I107" s="101"/>
      <c r="J107" s="101"/>
      <c r="K107" s="101"/>
      <c r="L107" s="101"/>
    </row>
    <row r="108" spans="3:12" x14ac:dyDescent="0.25">
      <c r="C108" s="101"/>
      <c r="D108" s="101"/>
      <c r="E108" s="101"/>
      <c r="F108" s="101"/>
      <c r="G108" s="101"/>
      <c r="H108" s="101"/>
      <c r="I108" s="101"/>
      <c r="J108" s="101"/>
      <c r="K108" s="101"/>
      <c r="L108" s="101"/>
    </row>
    <row r="109" spans="3:12" x14ac:dyDescent="0.25">
      <c r="C109" s="101"/>
      <c r="D109" s="101"/>
      <c r="E109" s="101"/>
      <c r="F109" s="101"/>
      <c r="G109" s="101"/>
      <c r="H109" s="101"/>
      <c r="I109" s="101"/>
      <c r="J109" s="101"/>
      <c r="K109" s="101"/>
      <c r="L109" s="101"/>
    </row>
    <row r="110" spans="3:12" x14ac:dyDescent="0.25">
      <c r="C110" s="101"/>
      <c r="D110" s="101"/>
      <c r="E110" s="101"/>
      <c r="F110" s="101"/>
      <c r="G110" s="101"/>
      <c r="H110" s="101"/>
      <c r="I110" s="101"/>
      <c r="J110" s="101"/>
      <c r="K110" s="101"/>
      <c r="L110" s="101"/>
    </row>
    <row r="111" spans="3:12" x14ac:dyDescent="0.25">
      <c r="C111" s="101"/>
      <c r="D111" s="101"/>
      <c r="E111" s="101"/>
      <c r="F111" s="101"/>
      <c r="G111" s="101"/>
      <c r="H111" s="101"/>
      <c r="I111" s="101"/>
      <c r="J111" s="101"/>
      <c r="K111" s="101"/>
      <c r="L111" s="101"/>
    </row>
    <row r="112" spans="3:12" x14ac:dyDescent="0.25">
      <c r="C112" s="101"/>
      <c r="D112" s="101"/>
      <c r="E112" s="101"/>
      <c r="F112" s="101"/>
      <c r="G112" s="101"/>
      <c r="H112" s="101"/>
      <c r="I112" s="101"/>
      <c r="J112" s="101"/>
      <c r="K112" s="101"/>
      <c r="L112" s="101"/>
    </row>
    <row r="113" spans="3:12" x14ac:dyDescent="0.25">
      <c r="C113" s="101"/>
      <c r="D113" s="101"/>
      <c r="E113" s="101"/>
      <c r="F113" s="101"/>
      <c r="G113" s="101"/>
      <c r="H113" s="101"/>
      <c r="I113" s="101"/>
      <c r="J113" s="101"/>
      <c r="K113" s="101"/>
      <c r="L113" s="101"/>
    </row>
    <row r="114" spans="3:12" x14ac:dyDescent="0.25">
      <c r="C114" s="101"/>
      <c r="D114" s="101"/>
      <c r="E114" s="101"/>
      <c r="F114" s="101"/>
      <c r="G114" s="101"/>
      <c r="H114" s="101"/>
      <c r="I114" s="101"/>
      <c r="J114" s="101"/>
      <c r="K114" s="101"/>
      <c r="L114" s="101"/>
    </row>
    <row r="115" spans="3:12" x14ac:dyDescent="0.25">
      <c r="C115" s="101"/>
      <c r="D115" s="101"/>
      <c r="E115" s="101"/>
      <c r="F115" s="101"/>
      <c r="G115" s="101"/>
      <c r="H115" s="101"/>
      <c r="I115" s="101"/>
      <c r="J115" s="101"/>
      <c r="K115" s="101"/>
      <c r="L115" s="101"/>
    </row>
    <row r="116" spans="3:12" x14ac:dyDescent="0.25">
      <c r="C116" s="101"/>
      <c r="D116" s="101"/>
      <c r="E116" s="101"/>
      <c r="F116" s="101"/>
      <c r="G116" s="101"/>
      <c r="H116" s="101"/>
      <c r="I116" s="101"/>
      <c r="J116" s="101"/>
      <c r="K116" s="101"/>
      <c r="L116" s="101"/>
    </row>
    <row r="117" spans="3:12" x14ac:dyDescent="0.25">
      <c r="C117" s="101"/>
      <c r="D117" s="101"/>
      <c r="E117" s="101"/>
      <c r="F117" s="101"/>
      <c r="G117" s="101"/>
      <c r="H117" s="101"/>
      <c r="I117" s="101"/>
      <c r="J117" s="101"/>
      <c r="K117" s="101"/>
      <c r="L117" s="101"/>
    </row>
    <row r="118" spans="3:12" x14ac:dyDescent="0.25">
      <c r="C118" s="101"/>
      <c r="D118" s="101"/>
      <c r="E118" s="101"/>
      <c r="F118" s="101"/>
      <c r="G118" s="101"/>
      <c r="H118" s="101"/>
      <c r="I118" s="101"/>
      <c r="J118" s="101"/>
      <c r="K118" s="101"/>
      <c r="L118" s="101"/>
    </row>
    <row r="119" spans="3:12" x14ac:dyDescent="0.25">
      <c r="C119" s="101"/>
      <c r="D119" s="101"/>
      <c r="E119" s="101"/>
      <c r="F119" s="101"/>
      <c r="G119" s="101"/>
      <c r="H119" s="101"/>
      <c r="I119" s="101"/>
      <c r="J119" s="101"/>
      <c r="K119" s="101"/>
      <c r="L119" s="101"/>
    </row>
    <row r="120" spans="3:12" x14ac:dyDescent="0.25">
      <c r="C120" s="101"/>
      <c r="D120" s="101"/>
      <c r="E120" s="101"/>
      <c r="F120" s="101"/>
      <c r="G120" s="101"/>
      <c r="H120" s="101"/>
      <c r="I120" s="101"/>
      <c r="J120" s="101"/>
      <c r="K120" s="101"/>
      <c r="L120" s="101"/>
    </row>
    <row r="121" spans="3:12" x14ac:dyDescent="0.25">
      <c r="C121" s="101"/>
      <c r="D121" s="101"/>
      <c r="E121" s="101"/>
      <c r="F121" s="101"/>
      <c r="G121" s="101"/>
      <c r="H121" s="101"/>
      <c r="I121" s="101"/>
      <c r="J121" s="101"/>
      <c r="K121" s="101"/>
      <c r="L121" s="101"/>
    </row>
    <row r="122" spans="3:12" x14ac:dyDescent="0.25">
      <c r="C122" s="101"/>
      <c r="D122" s="101"/>
      <c r="E122" s="101"/>
      <c r="F122" s="101"/>
      <c r="G122" s="101"/>
      <c r="H122" s="101"/>
      <c r="I122" s="101"/>
      <c r="J122" s="101"/>
      <c r="K122" s="101"/>
      <c r="L122" s="101"/>
    </row>
    <row r="123" spans="3:12" x14ac:dyDescent="0.25">
      <c r="C123" s="101"/>
      <c r="D123" s="101"/>
      <c r="E123" s="101"/>
      <c r="F123" s="101"/>
      <c r="G123" s="101"/>
      <c r="H123" s="101"/>
      <c r="I123" s="101"/>
      <c r="J123" s="101"/>
      <c r="K123" s="101"/>
      <c r="L123" s="101"/>
    </row>
    <row r="124" spans="3:12" x14ac:dyDescent="0.25">
      <c r="C124" s="101"/>
      <c r="D124" s="101"/>
      <c r="E124" s="101"/>
      <c r="F124" s="101"/>
      <c r="G124" s="101"/>
      <c r="H124" s="101"/>
      <c r="I124" s="101"/>
      <c r="J124" s="101"/>
      <c r="K124" s="101"/>
      <c r="L124" s="101"/>
    </row>
    <row r="125" spans="3:12" x14ac:dyDescent="0.25">
      <c r="C125" s="101"/>
      <c r="D125" s="101"/>
      <c r="E125" s="101"/>
      <c r="F125" s="101"/>
      <c r="G125" s="101"/>
      <c r="H125" s="101"/>
      <c r="I125" s="101"/>
      <c r="J125" s="101"/>
      <c r="K125" s="101"/>
      <c r="L125" s="101"/>
    </row>
    <row r="126" spans="3:12" x14ac:dyDescent="0.25">
      <c r="C126" s="101"/>
      <c r="D126" s="101"/>
      <c r="E126" s="101"/>
      <c r="F126" s="101"/>
      <c r="G126" s="101"/>
      <c r="H126" s="101"/>
      <c r="I126" s="101"/>
      <c r="J126" s="101"/>
      <c r="K126" s="101"/>
      <c r="L126" s="101"/>
    </row>
    <row r="127" spans="3:12" x14ac:dyDescent="0.25">
      <c r="C127" s="101"/>
      <c r="D127" s="101"/>
      <c r="E127" s="101"/>
      <c r="F127" s="101"/>
      <c r="G127" s="101"/>
      <c r="H127" s="101"/>
      <c r="I127" s="101"/>
      <c r="J127" s="101"/>
      <c r="K127" s="101"/>
      <c r="L127" s="101"/>
    </row>
    <row r="128" spans="3:12" x14ac:dyDescent="0.25">
      <c r="C128" s="101"/>
      <c r="D128" s="101"/>
      <c r="E128" s="101"/>
      <c r="F128" s="101"/>
      <c r="G128" s="101"/>
      <c r="H128" s="101"/>
      <c r="I128" s="101"/>
      <c r="J128" s="101"/>
      <c r="K128" s="101"/>
      <c r="L128" s="101"/>
    </row>
    <row r="129" spans="3:12" x14ac:dyDescent="0.25">
      <c r="C129" s="101"/>
      <c r="D129" s="101"/>
      <c r="E129" s="101"/>
      <c r="F129" s="101"/>
      <c r="G129" s="101"/>
      <c r="H129" s="101"/>
      <c r="I129" s="101"/>
      <c r="J129" s="101"/>
      <c r="K129" s="101"/>
      <c r="L129" s="101"/>
    </row>
    <row r="130" spans="3:12" x14ac:dyDescent="0.25">
      <c r="C130" s="101"/>
      <c r="D130" s="101"/>
      <c r="E130" s="101"/>
      <c r="F130" s="101"/>
      <c r="G130" s="101"/>
      <c r="H130" s="101"/>
      <c r="I130" s="101"/>
      <c r="J130" s="101"/>
      <c r="K130" s="101"/>
      <c r="L130" s="101"/>
    </row>
    <row r="131" spans="3:12" x14ac:dyDescent="0.25">
      <c r="C131" s="101"/>
      <c r="D131" s="101"/>
      <c r="E131" s="101"/>
      <c r="F131" s="101"/>
      <c r="G131" s="101"/>
      <c r="H131" s="101"/>
      <c r="I131" s="101"/>
      <c r="J131" s="101"/>
      <c r="K131" s="101"/>
      <c r="L131" s="101"/>
    </row>
    <row r="132" spans="3:12" x14ac:dyDescent="0.25">
      <c r="C132" s="101"/>
      <c r="D132" s="101"/>
      <c r="E132" s="101"/>
      <c r="F132" s="101"/>
      <c r="G132" s="101"/>
      <c r="H132" s="101"/>
      <c r="I132" s="101"/>
      <c r="J132" s="101"/>
      <c r="K132" s="101"/>
      <c r="L132" s="101"/>
    </row>
    <row r="133" spans="3:12" x14ac:dyDescent="0.25">
      <c r="C133" s="101"/>
      <c r="D133" s="101"/>
      <c r="E133" s="101"/>
      <c r="F133" s="101"/>
      <c r="G133" s="101"/>
      <c r="H133" s="101"/>
      <c r="I133" s="101"/>
      <c r="J133" s="101"/>
      <c r="K133" s="101"/>
      <c r="L133" s="101"/>
    </row>
    <row r="134" spans="3:12" x14ac:dyDescent="0.25">
      <c r="C134" s="101"/>
      <c r="D134" s="101"/>
      <c r="E134" s="101"/>
      <c r="F134" s="101"/>
      <c r="G134" s="101"/>
      <c r="H134" s="101"/>
      <c r="I134" s="101"/>
      <c r="J134" s="101"/>
      <c r="K134" s="101"/>
      <c r="L134" s="101"/>
    </row>
    <row r="135" spans="3:12" x14ac:dyDescent="0.25">
      <c r="C135" s="101"/>
      <c r="D135" s="101"/>
      <c r="E135" s="101"/>
      <c r="F135" s="101"/>
      <c r="G135" s="101"/>
      <c r="H135" s="101"/>
      <c r="I135" s="101"/>
      <c r="J135" s="101"/>
      <c r="K135" s="101"/>
      <c r="L135" s="101"/>
    </row>
    <row r="136" spans="3:12" x14ac:dyDescent="0.25">
      <c r="C136" s="101"/>
      <c r="D136" s="101"/>
      <c r="E136" s="101"/>
      <c r="F136" s="101"/>
      <c r="G136" s="101"/>
      <c r="H136" s="101"/>
      <c r="I136" s="101"/>
      <c r="J136" s="101"/>
      <c r="K136" s="101"/>
      <c r="L136" s="101"/>
    </row>
    <row r="137" spans="3:12" x14ac:dyDescent="0.25">
      <c r="C137" s="101"/>
      <c r="D137" s="101"/>
      <c r="E137" s="101"/>
      <c r="F137" s="101"/>
      <c r="G137" s="101"/>
      <c r="H137" s="101"/>
      <c r="I137" s="101"/>
      <c r="J137" s="101"/>
      <c r="K137" s="101"/>
      <c r="L137" s="101"/>
    </row>
    <row r="138" spans="3:12" x14ac:dyDescent="0.25">
      <c r="C138" s="101"/>
      <c r="D138" s="101"/>
      <c r="E138" s="101"/>
      <c r="F138" s="101"/>
      <c r="G138" s="101"/>
      <c r="H138" s="101"/>
      <c r="I138" s="101"/>
      <c r="J138" s="101"/>
      <c r="K138" s="101"/>
      <c r="L138" s="101"/>
    </row>
    <row r="139" spans="3:12" x14ac:dyDescent="0.25">
      <c r="C139" s="101"/>
      <c r="D139" s="101"/>
      <c r="E139" s="101"/>
      <c r="F139" s="101"/>
      <c r="G139" s="101"/>
      <c r="H139" s="101"/>
      <c r="I139" s="101"/>
      <c r="J139" s="101"/>
      <c r="K139" s="101"/>
      <c r="L139" s="101"/>
    </row>
    <row r="140" spans="3:12" x14ac:dyDescent="0.25">
      <c r="C140" s="101"/>
      <c r="D140" s="101"/>
      <c r="E140" s="101"/>
      <c r="F140" s="101"/>
      <c r="G140" s="101"/>
      <c r="H140" s="101"/>
      <c r="I140" s="101"/>
      <c r="J140" s="101"/>
      <c r="K140" s="101"/>
      <c r="L140" s="101"/>
    </row>
    <row r="141" spans="3:12" x14ac:dyDescent="0.25">
      <c r="C141" s="101"/>
      <c r="D141" s="101"/>
      <c r="E141" s="101"/>
      <c r="F141" s="101"/>
      <c r="G141" s="101"/>
      <c r="H141" s="101"/>
      <c r="I141" s="101"/>
      <c r="J141" s="101"/>
      <c r="K141" s="101"/>
      <c r="L141" s="101"/>
    </row>
    <row r="142" spans="3:12" x14ac:dyDescent="0.25">
      <c r="C142" s="101"/>
      <c r="D142" s="101"/>
      <c r="E142" s="101"/>
      <c r="F142" s="101"/>
      <c r="G142" s="101"/>
      <c r="H142" s="101"/>
      <c r="I142" s="101"/>
      <c r="J142" s="101"/>
      <c r="K142" s="101"/>
      <c r="L142" s="101"/>
    </row>
    <row r="143" spans="3:12" x14ac:dyDescent="0.25">
      <c r="C143" s="101"/>
      <c r="D143" s="101"/>
      <c r="E143" s="101"/>
      <c r="F143" s="101"/>
      <c r="G143" s="101"/>
      <c r="H143" s="101"/>
      <c r="I143" s="101"/>
      <c r="J143" s="101"/>
      <c r="K143" s="101"/>
      <c r="L143" s="101"/>
    </row>
    <row r="144" spans="3:12" x14ac:dyDescent="0.25">
      <c r="C144" s="101"/>
      <c r="D144" s="101"/>
      <c r="E144" s="101"/>
      <c r="F144" s="101"/>
      <c r="G144" s="101"/>
      <c r="H144" s="101"/>
      <c r="I144" s="101"/>
      <c r="J144" s="101"/>
      <c r="K144" s="101"/>
      <c r="L144" s="101"/>
    </row>
    <row r="145" spans="3:12" x14ac:dyDescent="0.25">
      <c r="C145" s="101"/>
      <c r="D145" s="101"/>
      <c r="E145" s="101"/>
      <c r="F145" s="101"/>
      <c r="G145" s="101"/>
      <c r="H145" s="101"/>
      <c r="I145" s="101"/>
      <c r="J145" s="101"/>
      <c r="K145" s="101"/>
      <c r="L145" s="101"/>
    </row>
    <row r="146" spans="3:12" x14ac:dyDescent="0.25">
      <c r="C146" s="101"/>
      <c r="D146" s="101"/>
      <c r="E146" s="101"/>
      <c r="F146" s="101"/>
      <c r="G146" s="101"/>
      <c r="H146" s="101"/>
      <c r="I146" s="101"/>
      <c r="J146" s="101"/>
      <c r="K146" s="101"/>
      <c r="L146" s="101"/>
    </row>
    <row r="147" spans="3:12" x14ac:dyDescent="0.25">
      <c r="C147" s="101"/>
      <c r="D147" s="101"/>
      <c r="E147" s="101"/>
      <c r="F147" s="101"/>
      <c r="G147" s="101"/>
      <c r="H147" s="101"/>
      <c r="I147" s="101"/>
      <c r="J147" s="101"/>
      <c r="K147" s="101"/>
      <c r="L147" s="101"/>
    </row>
    <row r="148" spans="3:12" x14ac:dyDescent="0.25">
      <c r="C148" s="101"/>
      <c r="D148" s="101"/>
      <c r="E148" s="101"/>
      <c r="F148" s="101"/>
      <c r="G148" s="101"/>
      <c r="H148" s="101"/>
      <c r="I148" s="101"/>
      <c r="J148" s="101"/>
      <c r="K148" s="101"/>
      <c r="L148" s="101"/>
    </row>
    <row r="149" spans="3:12" x14ac:dyDescent="0.25">
      <c r="C149" s="101"/>
      <c r="D149" s="101"/>
      <c r="E149" s="101"/>
      <c r="F149" s="101"/>
      <c r="G149" s="101"/>
      <c r="H149" s="101"/>
      <c r="I149" s="101"/>
      <c r="J149" s="101"/>
      <c r="K149" s="101"/>
      <c r="L149" s="101"/>
    </row>
    <row r="150" spans="3:12" x14ac:dyDescent="0.25">
      <c r="C150" s="101"/>
      <c r="D150" s="101"/>
      <c r="E150" s="101"/>
      <c r="F150" s="101"/>
      <c r="G150" s="101"/>
      <c r="H150" s="101"/>
      <c r="I150" s="101"/>
      <c r="J150" s="101"/>
      <c r="K150" s="101"/>
      <c r="L150" s="101"/>
    </row>
    <row r="151" spans="3:12" x14ac:dyDescent="0.25">
      <c r="C151" s="101"/>
      <c r="D151" s="101"/>
      <c r="E151" s="101"/>
      <c r="F151" s="101"/>
      <c r="G151" s="101"/>
      <c r="H151" s="101"/>
      <c r="I151" s="101"/>
      <c r="J151" s="101"/>
      <c r="K151" s="101"/>
      <c r="L151" s="101"/>
    </row>
    <row r="152" spans="3:12" x14ac:dyDescent="0.25">
      <c r="C152" s="101"/>
      <c r="D152" s="101"/>
      <c r="E152" s="101"/>
      <c r="F152" s="101"/>
      <c r="G152" s="101"/>
      <c r="H152" s="101"/>
      <c r="I152" s="101"/>
      <c r="J152" s="101"/>
      <c r="K152" s="101"/>
      <c r="L152" s="101"/>
    </row>
    <row r="153" spans="3:12" x14ac:dyDescent="0.25">
      <c r="C153" s="101"/>
      <c r="D153" s="101"/>
      <c r="E153" s="101"/>
      <c r="F153" s="101"/>
      <c r="G153" s="101"/>
      <c r="H153" s="101"/>
      <c r="I153" s="101"/>
      <c r="J153" s="101"/>
      <c r="K153" s="101"/>
      <c r="L153" s="101"/>
    </row>
    <row r="154" spans="3:12" x14ac:dyDescent="0.25">
      <c r="C154" s="101"/>
      <c r="D154" s="101"/>
      <c r="E154" s="101"/>
      <c r="F154" s="101"/>
      <c r="G154" s="101"/>
      <c r="H154" s="101"/>
      <c r="I154" s="101"/>
      <c r="J154" s="101"/>
      <c r="K154" s="101"/>
      <c r="L154" s="101"/>
    </row>
    <row r="155" spans="3:12" x14ac:dyDescent="0.25">
      <c r="C155" s="101"/>
      <c r="D155" s="101"/>
      <c r="E155" s="101"/>
      <c r="F155" s="101"/>
      <c r="G155" s="101"/>
      <c r="H155" s="101"/>
      <c r="I155" s="101"/>
      <c r="J155" s="101"/>
      <c r="K155" s="101"/>
      <c r="L155" s="101"/>
    </row>
    <row r="156" spans="3:12" x14ac:dyDescent="0.25">
      <c r="C156" s="101"/>
      <c r="D156" s="101"/>
      <c r="E156" s="101"/>
      <c r="F156" s="101"/>
      <c r="G156" s="101"/>
      <c r="H156" s="101"/>
      <c r="I156" s="101"/>
      <c r="J156" s="101"/>
      <c r="K156" s="101"/>
      <c r="L156" s="101"/>
    </row>
    <row r="157" spans="3:12" x14ac:dyDescent="0.25">
      <c r="C157" s="101"/>
      <c r="D157" s="101"/>
      <c r="E157" s="101"/>
      <c r="F157" s="101"/>
      <c r="G157" s="101"/>
      <c r="H157" s="101"/>
      <c r="I157" s="101"/>
      <c r="J157" s="101"/>
      <c r="K157" s="101"/>
      <c r="L157" s="101"/>
    </row>
    <row r="158" spans="3:12" x14ac:dyDescent="0.25">
      <c r="C158" s="101"/>
      <c r="D158" s="101"/>
      <c r="E158" s="101"/>
      <c r="F158" s="101"/>
      <c r="G158" s="101"/>
      <c r="H158" s="101"/>
      <c r="I158" s="101"/>
      <c r="J158" s="101"/>
      <c r="K158" s="101"/>
      <c r="L158" s="101"/>
    </row>
    <row r="159" spans="3:12" x14ac:dyDescent="0.25">
      <c r="C159" s="101"/>
      <c r="D159" s="101"/>
      <c r="E159" s="101"/>
      <c r="F159" s="101"/>
      <c r="G159" s="101"/>
      <c r="H159" s="101"/>
      <c r="I159" s="101"/>
      <c r="J159" s="101"/>
      <c r="K159" s="101"/>
      <c r="L159" s="101"/>
    </row>
    <row r="160" spans="3:12" x14ac:dyDescent="0.25">
      <c r="C160" s="101"/>
      <c r="D160" s="101"/>
      <c r="E160" s="101"/>
      <c r="F160" s="101"/>
      <c r="G160" s="101"/>
      <c r="H160" s="101"/>
      <c r="I160" s="101"/>
      <c r="J160" s="101"/>
      <c r="K160" s="101"/>
      <c r="L160" s="101"/>
    </row>
    <row r="161" spans="3:12" x14ac:dyDescent="0.25">
      <c r="C161" s="101"/>
      <c r="D161" s="101"/>
      <c r="E161" s="101"/>
      <c r="F161" s="101"/>
      <c r="G161" s="101"/>
      <c r="H161" s="101"/>
      <c r="I161" s="101"/>
      <c r="J161" s="101"/>
      <c r="K161" s="101"/>
      <c r="L161" s="101"/>
    </row>
    <row r="162" spans="3:12" x14ac:dyDescent="0.25">
      <c r="C162" s="101"/>
      <c r="D162" s="101"/>
      <c r="E162" s="101"/>
      <c r="F162" s="101"/>
      <c r="G162" s="101"/>
      <c r="H162" s="101"/>
      <c r="I162" s="101"/>
      <c r="J162" s="101"/>
      <c r="K162" s="101"/>
      <c r="L162" s="101"/>
    </row>
    <row r="163" spans="3:12" x14ac:dyDescent="0.25">
      <c r="C163" s="101"/>
      <c r="D163" s="101"/>
      <c r="E163" s="101"/>
      <c r="F163" s="101"/>
      <c r="G163" s="101"/>
      <c r="H163" s="101"/>
      <c r="I163" s="101"/>
      <c r="J163" s="101"/>
      <c r="K163" s="101"/>
      <c r="L163" s="101"/>
    </row>
    <row r="164" spans="3:12" x14ac:dyDescent="0.25">
      <c r="C164" s="101"/>
      <c r="D164" s="101"/>
      <c r="E164" s="101"/>
      <c r="F164" s="101"/>
      <c r="G164" s="101"/>
      <c r="H164" s="101"/>
      <c r="I164" s="101"/>
      <c r="J164" s="101"/>
      <c r="K164" s="101"/>
      <c r="L164" s="101"/>
    </row>
    <row r="165" spans="3:12" x14ac:dyDescent="0.25">
      <c r="C165" s="101"/>
      <c r="D165" s="101"/>
      <c r="E165" s="101"/>
      <c r="F165" s="101"/>
      <c r="G165" s="101"/>
      <c r="H165" s="101"/>
      <c r="I165" s="101"/>
      <c r="J165" s="101"/>
      <c r="K165" s="101"/>
      <c r="L165" s="101"/>
    </row>
    <row r="166" spans="3:12" x14ac:dyDescent="0.25">
      <c r="C166" s="101"/>
      <c r="D166" s="101"/>
      <c r="E166" s="101"/>
      <c r="F166" s="101"/>
      <c r="G166" s="101"/>
      <c r="H166" s="101"/>
      <c r="I166" s="101"/>
      <c r="J166" s="101"/>
      <c r="K166" s="101"/>
      <c r="L166" s="101"/>
    </row>
    <row r="167" spans="3:12" x14ac:dyDescent="0.25">
      <c r="C167" s="101"/>
      <c r="D167" s="101"/>
      <c r="E167" s="101"/>
      <c r="F167" s="101"/>
      <c r="G167" s="101"/>
      <c r="H167" s="101"/>
      <c r="I167" s="101"/>
      <c r="J167" s="101"/>
      <c r="K167" s="101"/>
      <c r="L167" s="101"/>
    </row>
    <row r="168" spans="3:12" x14ac:dyDescent="0.25">
      <c r="C168" s="101"/>
      <c r="D168" s="101"/>
      <c r="E168" s="101"/>
      <c r="F168" s="101"/>
      <c r="G168" s="101"/>
      <c r="H168" s="101"/>
      <c r="I168" s="101"/>
      <c r="J168" s="101"/>
      <c r="K168" s="101"/>
      <c r="L168" s="101"/>
    </row>
    <row r="169" spans="3:12" x14ac:dyDescent="0.25">
      <c r="C169" s="101"/>
      <c r="D169" s="101"/>
      <c r="E169" s="101"/>
      <c r="F169" s="101"/>
      <c r="G169" s="101"/>
      <c r="H169" s="101"/>
      <c r="I169" s="101"/>
      <c r="J169" s="101"/>
      <c r="K169" s="101"/>
      <c r="L169" s="101"/>
    </row>
    <row r="170" spans="3:12" x14ac:dyDescent="0.25">
      <c r="C170" s="101"/>
      <c r="D170" s="101"/>
      <c r="E170" s="101"/>
      <c r="F170" s="101"/>
      <c r="G170" s="101"/>
      <c r="H170" s="101"/>
      <c r="I170" s="101"/>
      <c r="J170" s="101"/>
      <c r="K170" s="101"/>
      <c r="L170" s="101"/>
    </row>
    <row r="171" spans="3:12" x14ac:dyDescent="0.25">
      <c r="C171" s="101"/>
      <c r="D171" s="101"/>
      <c r="E171" s="101"/>
      <c r="F171" s="101"/>
      <c r="G171" s="101"/>
      <c r="H171" s="101"/>
      <c r="I171" s="101"/>
      <c r="J171" s="101"/>
      <c r="K171" s="101"/>
      <c r="L171" s="101"/>
    </row>
    <row r="172" spans="3:12" x14ac:dyDescent="0.25">
      <c r="C172" s="101"/>
      <c r="D172" s="101"/>
      <c r="E172" s="101"/>
      <c r="F172" s="101"/>
      <c r="G172" s="101"/>
      <c r="H172" s="101"/>
      <c r="I172" s="101"/>
      <c r="J172" s="101"/>
      <c r="K172" s="101"/>
      <c r="L172" s="101"/>
    </row>
    <row r="173" spans="3:12" x14ac:dyDescent="0.25">
      <c r="C173" s="101"/>
      <c r="D173" s="101"/>
      <c r="E173" s="101"/>
      <c r="F173" s="101"/>
      <c r="G173" s="101"/>
      <c r="H173" s="101"/>
      <c r="I173" s="101"/>
      <c r="J173" s="101"/>
      <c r="K173" s="101"/>
      <c r="L173" s="101"/>
    </row>
    <row r="174" spans="3:12" x14ac:dyDescent="0.25">
      <c r="C174" s="101"/>
      <c r="D174" s="101"/>
      <c r="E174" s="101"/>
      <c r="F174" s="101"/>
      <c r="G174" s="101"/>
      <c r="H174" s="101"/>
      <c r="I174" s="101"/>
      <c r="J174" s="101"/>
      <c r="K174" s="101"/>
      <c r="L174" s="101"/>
    </row>
    <row r="175" spans="3:12" x14ac:dyDescent="0.25">
      <c r="C175" s="101"/>
      <c r="D175" s="101"/>
      <c r="E175" s="101"/>
      <c r="F175" s="101"/>
      <c r="G175" s="101"/>
      <c r="H175" s="101"/>
      <c r="I175" s="101"/>
      <c r="J175" s="101"/>
      <c r="K175" s="101"/>
      <c r="L175" s="101"/>
    </row>
    <row r="176" spans="3:12" x14ac:dyDescent="0.25">
      <c r="C176" s="101"/>
      <c r="D176" s="101"/>
      <c r="E176" s="101"/>
      <c r="F176" s="101"/>
      <c r="G176" s="101"/>
      <c r="H176" s="101"/>
      <c r="I176" s="101"/>
      <c r="J176" s="101"/>
      <c r="K176" s="101"/>
      <c r="L176" s="101"/>
    </row>
    <row r="177" spans="3:12" x14ac:dyDescent="0.25">
      <c r="C177" s="101"/>
      <c r="D177" s="101"/>
      <c r="E177" s="101"/>
      <c r="F177" s="101"/>
      <c r="G177" s="101"/>
      <c r="H177" s="101"/>
      <c r="I177" s="101"/>
      <c r="J177" s="101"/>
      <c r="K177" s="101"/>
      <c r="L177" s="101"/>
    </row>
    <row r="178" spans="3:12" x14ac:dyDescent="0.25">
      <c r="C178" s="101"/>
      <c r="D178" s="101"/>
      <c r="E178" s="101"/>
      <c r="F178" s="101"/>
      <c r="G178" s="101"/>
      <c r="H178" s="101"/>
      <c r="I178" s="101"/>
      <c r="J178" s="101"/>
      <c r="K178" s="101"/>
      <c r="L178" s="101"/>
    </row>
    <row r="179" spans="3:12" x14ac:dyDescent="0.25">
      <c r="C179" s="101"/>
      <c r="D179" s="101"/>
      <c r="E179" s="101"/>
      <c r="F179" s="101"/>
      <c r="G179" s="101"/>
      <c r="H179" s="101"/>
      <c r="I179" s="101"/>
      <c r="J179" s="101"/>
      <c r="K179" s="101"/>
      <c r="L179" s="101"/>
    </row>
    <row r="180" spans="3:12" x14ac:dyDescent="0.25">
      <c r="C180" s="101"/>
      <c r="D180" s="101"/>
      <c r="E180" s="101"/>
      <c r="F180" s="101"/>
      <c r="G180" s="101"/>
      <c r="H180" s="101"/>
      <c r="I180" s="101"/>
      <c r="J180" s="101"/>
      <c r="K180" s="101"/>
      <c r="L180" s="101"/>
    </row>
    <row r="181" spans="3:12" x14ac:dyDescent="0.25">
      <c r="C181" s="101"/>
      <c r="D181" s="101"/>
      <c r="E181" s="101"/>
      <c r="F181" s="101"/>
      <c r="G181" s="101"/>
      <c r="H181" s="101"/>
      <c r="I181" s="101"/>
      <c r="J181" s="101"/>
      <c r="K181" s="101"/>
      <c r="L181" s="101"/>
    </row>
    <row r="182" spans="3:12" x14ac:dyDescent="0.25">
      <c r="C182" s="101"/>
      <c r="D182" s="101"/>
      <c r="E182" s="101"/>
      <c r="F182" s="101"/>
      <c r="G182" s="101"/>
      <c r="H182" s="101"/>
      <c r="I182" s="101"/>
      <c r="J182" s="101"/>
      <c r="K182" s="101"/>
      <c r="L182" s="101"/>
    </row>
    <row r="183" spans="3:12" x14ac:dyDescent="0.25">
      <c r="C183" s="101"/>
      <c r="D183" s="101"/>
      <c r="E183" s="101"/>
      <c r="F183" s="101"/>
      <c r="G183" s="101"/>
      <c r="H183" s="101"/>
      <c r="I183" s="101"/>
      <c r="J183" s="101"/>
      <c r="K183" s="101"/>
      <c r="L183" s="101"/>
    </row>
    <row r="184" spans="3:12" x14ac:dyDescent="0.25">
      <c r="C184" s="101"/>
      <c r="D184" s="101"/>
      <c r="E184" s="101"/>
      <c r="F184" s="101"/>
      <c r="G184" s="101"/>
      <c r="H184" s="101"/>
      <c r="I184" s="101"/>
      <c r="J184" s="101"/>
      <c r="K184" s="101"/>
      <c r="L184" s="101"/>
    </row>
    <row r="185" spans="3:12" x14ac:dyDescent="0.25">
      <c r="C185" s="101"/>
      <c r="D185" s="101"/>
      <c r="E185" s="101"/>
      <c r="F185" s="101"/>
      <c r="G185" s="101"/>
      <c r="H185" s="101"/>
      <c r="I185" s="101"/>
      <c r="J185" s="101"/>
      <c r="K185" s="101"/>
      <c r="L185" s="101"/>
    </row>
    <row r="186" spans="3:12" x14ac:dyDescent="0.25">
      <c r="C186" s="101"/>
      <c r="D186" s="101"/>
      <c r="E186" s="101"/>
      <c r="F186" s="101"/>
      <c r="G186" s="101"/>
      <c r="H186" s="101"/>
      <c r="I186" s="101"/>
      <c r="J186" s="101"/>
      <c r="K186" s="101"/>
      <c r="L186" s="101"/>
    </row>
    <row r="187" spans="3:12" x14ac:dyDescent="0.25">
      <c r="C187" s="101"/>
      <c r="D187" s="101"/>
      <c r="E187" s="101"/>
      <c r="F187" s="101"/>
      <c r="G187" s="101"/>
      <c r="H187" s="101"/>
      <c r="I187" s="101"/>
      <c r="J187" s="101"/>
      <c r="K187" s="101"/>
      <c r="L187" s="101"/>
    </row>
    <row r="188" spans="3:12" x14ac:dyDescent="0.25">
      <c r="C188" s="101"/>
      <c r="D188" s="101"/>
      <c r="E188" s="101"/>
      <c r="F188" s="101"/>
      <c r="G188" s="101"/>
      <c r="H188" s="101"/>
      <c r="I188" s="101"/>
      <c r="J188" s="101"/>
      <c r="K188" s="101"/>
      <c r="L188" s="101"/>
    </row>
    <row r="189" spans="3:12" x14ac:dyDescent="0.25">
      <c r="C189" s="101"/>
      <c r="D189" s="101"/>
      <c r="E189" s="101"/>
      <c r="F189" s="101"/>
      <c r="G189" s="101"/>
      <c r="H189" s="101"/>
      <c r="I189" s="101"/>
      <c r="J189" s="101"/>
      <c r="K189" s="101"/>
      <c r="L189" s="101"/>
    </row>
    <row r="190" spans="3:12" x14ac:dyDescent="0.25">
      <c r="C190" s="101"/>
      <c r="D190" s="101"/>
      <c r="E190" s="101"/>
      <c r="F190" s="101"/>
      <c r="G190" s="101"/>
      <c r="H190" s="101"/>
      <c r="I190" s="101"/>
      <c r="J190" s="101"/>
      <c r="K190" s="101"/>
      <c r="L190" s="101"/>
    </row>
    <row r="191" spans="3:12" x14ac:dyDescent="0.25">
      <c r="C191" s="101"/>
      <c r="D191" s="101"/>
      <c r="E191" s="101"/>
      <c r="F191" s="101"/>
      <c r="G191" s="101"/>
      <c r="H191" s="101"/>
      <c r="I191" s="101"/>
      <c r="J191" s="101"/>
      <c r="K191" s="101"/>
      <c r="L191" s="101"/>
    </row>
    <row r="192" spans="3:12" x14ac:dyDescent="0.25">
      <c r="C192" s="101"/>
      <c r="D192" s="101"/>
      <c r="E192" s="101"/>
      <c r="F192" s="101"/>
      <c r="G192" s="101"/>
      <c r="H192" s="101"/>
      <c r="I192" s="101"/>
      <c r="J192" s="101"/>
      <c r="K192" s="101"/>
      <c r="L192" s="101"/>
    </row>
    <row r="193" spans="3:12" x14ac:dyDescent="0.25">
      <c r="C193" s="101"/>
      <c r="D193" s="101"/>
      <c r="E193" s="101"/>
      <c r="F193" s="101"/>
      <c r="G193" s="101"/>
      <c r="H193" s="101"/>
      <c r="I193" s="101"/>
      <c r="J193" s="101"/>
      <c r="K193" s="101"/>
      <c r="L193" s="101"/>
    </row>
    <row r="194" spans="3:12" x14ac:dyDescent="0.25">
      <c r="C194" s="101"/>
      <c r="D194" s="101"/>
      <c r="E194" s="101"/>
      <c r="F194" s="101"/>
      <c r="G194" s="101"/>
      <c r="H194" s="101"/>
      <c r="I194" s="101"/>
      <c r="J194" s="101"/>
      <c r="K194" s="101"/>
      <c r="L194" s="101"/>
    </row>
    <row r="195" spans="3:12" x14ac:dyDescent="0.25">
      <c r="C195" s="101"/>
      <c r="D195" s="101"/>
      <c r="E195" s="101"/>
      <c r="F195" s="101"/>
      <c r="G195" s="101"/>
      <c r="H195" s="101"/>
      <c r="I195" s="101"/>
      <c r="J195" s="101"/>
      <c r="K195" s="101"/>
      <c r="L195" s="101"/>
    </row>
    <row r="196" spans="3:12" x14ac:dyDescent="0.25">
      <c r="C196" s="101"/>
      <c r="D196" s="101"/>
      <c r="E196" s="101"/>
      <c r="F196" s="101"/>
      <c r="G196" s="101"/>
      <c r="H196" s="101"/>
      <c r="I196" s="101"/>
      <c r="J196" s="101"/>
      <c r="K196" s="101"/>
      <c r="L196" s="101"/>
    </row>
    <row r="197" spans="3:12" x14ac:dyDescent="0.25">
      <c r="C197" s="101"/>
      <c r="D197" s="101"/>
      <c r="E197" s="101"/>
      <c r="F197" s="101"/>
      <c r="G197" s="101"/>
      <c r="H197" s="101"/>
      <c r="I197" s="101"/>
      <c r="J197" s="101"/>
      <c r="K197" s="101"/>
      <c r="L197" s="101"/>
    </row>
    <row r="198" spans="3:12" x14ac:dyDescent="0.25">
      <c r="C198" s="101"/>
      <c r="D198" s="101"/>
      <c r="E198" s="101"/>
      <c r="F198" s="101"/>
      <c r="G198" s="101"/>
      <c r="H198" s="101"/>
      <c r="I198" s="101"/>
      <c r="J198" s="101"/>
      <c r="K198" s="101"/>
      <c r="L198" s="101"/>
    </row>
    <row r="199" spans="3:12" x14ac:dyDescent="0.25">
      <c r="C199" s="101"/>
      <c r="D199" s="101"/>
      <c r="E199" s="101"/>
      <c r="F199" s="101"/>
      <c r="G199" s="101"/>
      <c r="H199" s="101"/>
      <c r="I199" s="101"/>
      <c r="J199" s="101"/>
      <c r="K199" s="101"/>
      <c r="L199" s="101"/>
    </row>
    <row r="200" spans="3:12" x14ac:dyDescent="0.25">
      <c r="C200" s="101"/>
      <c r="D200" s="101"/>
      <c r="E200" s="101"/>
      <c r="F200" s="101"/>
      <c r="G200" s="101"/>
      <c r="H200" s="101"/>
      <c r="I200" s="101"/>
      <c r="J200" s="101"/>
      <c r="K200" s="101"/>
      <c r="L200" s="101"/>
    </row>
    <row r="201" spans="3:12" x14ac:dyDescent="0.25">
      <c r="C201" s="101"/>
      <c r="D201" s="101"/>
      <c r="E201" s="101"/>
      <c r="F201" s="101"/>
      <c r="G201" s="101"/>
      <c r="H201" s="101"/>
      <c r="I201" s="101"/>
      <c r="J201" s="101"/>
      <c r="K201" s="101"/>
      <c r="L201" s="101"/>
    </row>
    <row r="202" spans="3:12" x14ac:dyDescent="0.25">
      <c r="C202" s="101"/>
      <c r="D202" s="101"/>
      <c r="E202" s="101"/>
      <c r="F202" s="101"/>
      <c r="G202" s="101"/>
      <c r="H202" s="101"/>
      <c r="I202" s="101"/>
      <c r="J202" s="101"/>
      <c r="K202" s="101"/>
      <c r="L202" s="101"/>
    </row>
    <row r="203" spans="3:12" x14ac:dyDescent="0.25">
      <c r="C203" s="101"/>
      <c r="D203" s="101"/>
      <c r="E203" s="101"/>
      <c r="F203" s="101"/>
      <c r="G203" s="101"/>
      <c r="H203" s="101"/>
      <c r="I203" s="101"/>
      <c r="J203" s="101"/>
      <c r="K203" s="101"/>
      <c r="L203" s="101"/>
    </row>
    <row r="204" spans="3:12" x14ac:dyDescent="0.25">
      <c r="C204" s="101"/>
      <c r="D204" s="101"/>
      <c r="E204" s="101"/>
      <c r="F204" s="101"/>
      <c r="G204" s="101"/>
      <c r="H204" s="101"/>
      <c r="I204" s="101"/>
      <c r="J204" s="101"/>
      <c r="K204" s="101"/>
      <c r="L204" s="101"/>
    </row>
    <row r="205" spans="3:12" x14ac:dyDescent="0.25">
      <c r="C205" s="101"/>
      <c r="D205" s="101"/>
      <c r="E205" s="101"/>
      <c r="F205" s="101"/>
      <c r="G205" s="101"/>
      <c r="H205" s="101"/>
      <c r="I205" s="101"/>
      <c r="J205" s="101"/>
      <c r="K205" s="101"/>
      <c r="L205" s="101"/>
    </row>
    <row r="206" spans="3:12" x14ac:dyDescent="0.25">
      <c r="C206" s="101"/>
      <c r="D206" s="101"/>
      <c r="E206" s="101"/>
      <c r="F206" s="101"/>
      <c r="G206" s="101"/>
      <c r="H206" s="101"/>
      <c r="I206" s="101"/>
      <c r="J206" s="101"/>
      <c r="K206" s="101"/>
      <c r="L206" s="101"/>
    </row>
    <row r="207" spans="3:12" x14ac:dyDescent="0.25">
      <c r="C207" s="101"/>
      <c r="D207" s="101"/>
      <c r="E207" s="101"/>
      <c r="F207" s="101"/>
      <c r="G207" s="101"/>
      <c r="H207" s="101"/>
      <c r="I207" s="101"/>
      <c r="J207" s="101"/>
      <c r="K207" s="101"/>
      <c r="L207" s="101"/>
    </row>
    <row r="208" spans="3:12" x14ac:dyDescent="0.25">
      <c r="C208" s="101"/>
      <c r="D208" s="101"/>
      <c r="E208" s="101"/>
      <c r="F208" s="101"/>
      <c r="G208" s="101"/>
      <c r="H208" s="101"/>
      <c r="I208" s="101"/>
      <c r="J208" s="101"/>
      <c r="K208" s="101"/>
      <c r="L208" s="101"/>
    </row>
    <row r="209" spans="3:12" x14ac:dyDescent="0.25">
      <c r="C209" s="101"/>
      <c r="D209" s="101"/>
      <c r="E209" s="101"/>
      <c r="F209" s="101"/>
      <c r="G209" s="101"/>
      <c r="H209" s="101"/>
      <c r="I209" s="101"/>
      <c r="J209" s="101"/>
      <c r="K209" s="101"/>
      <c r="L209" s="101"/>
    </row>
    <row r="210" spans="3:12" x14ac:dyDescent="0.25">
      <c r="C210" s="101"/>
      <c r="D210" s="101"/>
      <c r="E210" s="101"/>
      <c r="F210" s="101"/>
      <c r="G210" s="101"/>
      <c r="H210" s="101"/>
      <c r="I210" s="101"/>
      <c r="J210" s="101"/>
      <c r="K210" s="101"/>
      <c r="L210" s="101"/>
    </row>
    <row r="211" spans="3:12" x14ac:dyDescent="0.25">
      <c r="C211" s="101"/>
      <c r="D211" s="101"/>
      <c r="E211" s="101"/>
      <c r="F211" s="101"/>
      <c r="G211" s="101"/>
      <c r="H211" s="101"/>
      <c r="I211" s="101"/>
      <c r="J211" s="101"/>
      <c r="K211" s="101"/>
      <c r="L211" s="101"/>
    </row>
    <row r="212" spans="3:12" x14ac:dyDescent="0.25">
      <c r="C212" s="101"/>
      <c r="D212" s="101"/>
      <c r="E212" s="101"/>
      <c r="F212" s="101"/>
      <c r="G212" s="101"/>
      <c r="H212" s="101"/>
      <c r="I212" s="101"/>
      <c r="J212" s="101"/>
      <c r="K212" s="101"/>
      <c r="L212" s="101"/>
    </row>
    <row r="213" spans="3:12" x14ac:dyDescent="0.25">
      <c r="C213" s="101"/>
      <c r="D213" s="101"/>
      <c r="E213" s="101"/>
      <c r="F213" s="101"/>
      <c r="G213" s="101"/>
      <c r="H213" s="101"/>
      <c r="I213" s="101"/>
      <c r="J213" s="101"/>
      <c r="K213" s="101"/>
      <c r="L213" s="101"/>
    </row>
    <row r="214" spans="3:12" x14ac:dyDescent="0.25">
      <c r="C214" s="101"/>
      <c r="D214" s="101"/>
      <c r="E214" s="101"/>
      <c r="F214" s="101"/>
      <c r="G214" s="101"/>
      <c r="H214" s="101"/>
      <c r="I214" s="101"/>
      <c r="J214" s="101"/>
      <c r="K214" s="101"/>
      <c r="L214" s="101"/>
    </row>
    <row r="215" spans="3:12" x14ac:dyDescent="0.25">
      <c r="C215" s="101"/>
      <c r="D215" s="101"/>
      <c r="E215" s="101"/>
      <c r="F215" s="101"/>
      <c r="G215" s="101"/>
      <c r="H215" s="101"/>
      <c r="I215" s="101"/>
      <c r="J215" s="101"/>
      <c r="K215" s="101"/>
      <c r="L215" s="101"/>
    </row>
  </sheetData>
  <mergeCells count="5">
    <mergeCell ref="A2:E2"/>
    <mergeCell ref="A3:E3"/>
    <mergeCell ref="A4:E4"/>
    <mergeCell ref="A5:E5"/>
    <mergeCell ref="A6:E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7"/>
  <sheetViews>
    <sheetView showGridLines="0" workbookViewId="0">
      <selection activeCell="K13" sqref="K13"/>
    </sheetView>
  </sheetViews>
  <sheetFormatPr baseColWidth="10" defaultColWidth="11.5703125" defaultRowHeight="15" x14ac:dyDescent="0.25"/>
  <cols>
    <col min="1" max="1" width="9" style="37" customWidth="1"/>
    <col min="2" max="2" width="49.7109375" style="37" customWidth="1"/>
    <col min="3" max="7" width="16.85546875" style="37" bestFit="1" customWidth="1"/>
    <col min="8" max="9" width="10.140625" style="37" customWidth="1"/>
    <col min="10" max="14" width="16.85546875" style="37" bestFit="1" customWidth="1"/>
    <col min="15" max="16" width="11.5703125" style="37"/>
    <col min="17" max="17" width="14.5703125" style="37" customWidth="1"/>
    <col min="18" max="16384" width="11.5703125" style="37"/>
  </cols>
  <sheetData>
    <row r="2" spans="1:14" s="54" customFormat="1" ht="26.25" customHeight="1" x14ac:dyDescent="0.2">
      <c r="A2" s="153" t="s">
        <v>0</v>
      </c>
      <c r="B2" s="153"/>
      <c r="C2" s="153"/>
      <c r="D2" s="153"/>
      <c r="E2" s="153"/>
      <c r="F2" s="153"/>
      <c r="G2" s="153"/>
      <c r="H2" s="153"/>
      <c r="I2" s="115"/>
      <c r="J2" s="115"/>
      <c r="K2" s="115"/>
      <c r="L2" s="115"/>
      <c r="M2" s="115"/>
      <c r="N2" s="115"/>
    </row>
    <row r="3" spans="1:14" s="54" customFormat="1" ht="21" customHeight="1" x14ac:dyDescent="0.2">
      <c r="A3" s="154" t="s">
        <v>1</v>
      </c>
      <c r="B3" s="154"/>
      <c r="C3" s="154"/>
      <c r="D3" s="154"/>
      <c r="E3" s="154"/>
      <c r="F3" s="154"/>
      <c r="G3" s="154"/>
      <c r="H3" s="154"/>
      <c r="I3" s="116"/>
      <c r="J3" s="116"/>
      <c r="K3" s="116"/>
      <c r="L3" s="116"/>
      <c r="M3" s="116"/>
      <c r="N3" s="116"/>
    </row>
    <row r="4" spans="1:14" s="54" customFormat="1" ht="15.75" customHeight="1" x14ac:dyDescent="0.2">
      <c r="A4" s="155" t="s">
        <v>2</v>
      </c>
      <c r="B4" s="155"/>
      <c r="C4" s="155"/>
      <c r="D4" s="155"/>
      <c r="E4" s="155"/>
      <c r="F4" s="155"/>
      <c r="G4" s="155"/>
      <c r="H4" s="155"/>
      <c r="I4" s="117"/>
      <c r="J4" s="117"/>
      <c r="K4" s="117"/>
      <c r="L4" s="117"/>
      <c r="M4" s="117"/>
      <c r="N4" s="117"/>
    </row>
    <row r="5" spans="1:14" s="54" customFormat="1" ht="15.75" customHeight="1" x14ac:dyDescent="0.2">
      <c r="A5" s="155" t="s">
        <v>3</v>
      </c>
      <c r="B5" s="155"/>
      <c r="C5" s="155"/>
      <c r="D5" s="155"/>
      <c r="E5" s="155"/>
      <c r="F5" s="155"/>
      <c r="G5" s="155"/>
      <c r="H5" s="155"/>
      <c r="I5" s="117"/>
      <c r="J5" s="117"/>
      <c r="K5" s="117"/>
      <c r="L5" s="117"/>
      <c r="M5" s="117"/>
      <c r="N5" s="117"/>
    </row>
    <row r="6" spans="1:14" s="54" customFormat="1" ht="15.75" x14ac:dyDescent="0.2">
      <c r="A6" s="155" t="s">
        <v>408</v>
      </c>
      <c r="B6" s="155"/>
      <c r="C6" s="155"/>
      <c r="D6" s="155"/>
      <c r="E6" s="155"/>
      <c r="F6" s="155"/>
      <c r="G6" s="155"/>
      <c r="H6" s="155"/>
      <c r="I6" s="117"/>
      <c r="J6" s="117"/>
      <c r="K6" s="117"/>
      <c r="L6" s="117"/>
      <c r="M6" s="117"/>
      <c r="N6" s="117"/>
    </row>
    <row r="7" spans="1:14" x14ac:dyDescent="0.25">
      <c r="B7" s="55"/>
      <c r="C7"/>
      <c r="D7"/>
      <c r="E7"/>
      <c r="F7"/>
      <c r="G7"/>
    </row>
    <row r="8" spans="1:14" ht="28.5" customHeight="1" x14ac:dyDescent="0.25">
      <c r="B8" s="8" t="s">
        <v>4</v>
      </c>
      <c r="C8" s="7">
        <v>1997</v>
      </c>
      <c r="D8" s="7">
        <v>1998</v>
      </c>
      <c r="E8" s="7">
        <v>1999</v>
      </c>
      <c r="F8" s="7">
        <v>2000</v>
      </c>
      <c r="G8" s="7">
        <v>2001</v>
      </c>
    </row>
    <row r="9" spans="1:14" x14ac:dyDescent="0.25">
      <c r="B9" s="12" t="s">
        <v>270</v>
      </c>
      <c r="C9" s="118">
        <f t="shared" ref="C9:D9" si="0">C10+C14+C18</f>
        <v>22721943639</v>
      </c>
      <c r="D9" s="118">
        <f t="shared" si="0"/>
        <v>26811524664</v>
      </c>
      <c r="E9" s="118">
        <f t="shared" ref="E9" si="1">E10+E14+E18</f>
        <v>29581105272</v>
      </c>
      <c r="F9" s="118">
        <f t="shared" ref="F9" si="2">F10+F14+F18</f>
        <v>35903279597</v>
      </c>
      <c r="G9" s="118">
        <f t="shared" ref="G9" si="3">G10+G14+G18</f>
        <v>42165707735</v>
      </c>
    </row>
    <row r="10" spans="1:14" x14ac:dyDescent="0.25">
      <c r="B10" s="56" t="s">
        <v>275</v>
      </c>
      <c r="C10" s="130">
        <f t="shared" ref="C10:G10" si="4">SUM(C11:C13)</f>
        <v>14213910861</v>
      </c>
      <c r="D10" s="130">
        <f>SUM(D11:D13)</f>
        <v>16914130383</v>
      </c>
      <c r="E10" s="130">
        <f t="shared" si="4"/>
        <v>19756946624</v>
      </c>
      <c r="F10" s="130">
        <f t="shared" si="4"/>
        <v>24331261707</v>
      </c>
      <c r="G10" s="130">
        <f t="shared" si="4"/>
        <v>27842716096</v>
      </c>
    </row>
    <row r="11" spans="1:14" x14ac:dyDescent="0.25">
      <c r="B11" s="57" t="s">
        <v>271</v>
      </c>
      <c r="C11" s="121">
        <v>10951073701</v>
      </c>
      <c r="D11" s="121">
        <v>12489537778</v>
      </c>
      <c r="E11" s="121">
        <v>14268082047</v>
      </c>
      <c r="F11" s="121">
        <v>18193936497</v>
      </c>
      <c r="G11" s="121">
        <v>21317714160</v>
      </c>
    </row>
    <row r="12" spans="1:14" x14ac:dyDescent="0.25">
      <c r="B12" s="57" t="s">
        <v>272</v>
      </c>
      <c r="C12" s="121">
        <v>829924551</v>
      </c>
      <c r="D12" s="121">
        <v>1407482448</v>
      </c>
      <c r="E12" s="121">
        <v>1979203152</v>
      </c>
      <c r="F12" s="121">
        <v>2604019253</v>
      </c>
      <c r="G12" s="121">
        <v>2379805677</v>
      </c>
    </row>
    <row r="13" spans="1:14" x14ac:dyDescent="0.25">
      <c r="B13" s="59" t="s">
        <v>273</v>
      </c>
      <c r="C13" s="121">
        <v>2432912609</v>
      </c>
      <c r="D13" s="121">
        <v>3017110157</v>
      </c>
      <c r="E13" s="121">
        <v>3509661425</v>
      </c>
      <c r="F13" s="121">
        <v>3533305957</v>
      </c>
      <c r="G13" s="121">
        <v>4145196259</v>
      </c>
    </row>
    <row r="14" spans="1:14" x14ac:dyDescent="0.25">
      <c r="B14" s="60" t="s">
        <v>274</v>
      </c>
      <c r="C14" s="130">
        <f>SUM(C15:C17)</f>
        <v>7138746277</v>
      </c>
      <c r="D14" s="130">
        <f>SUM(D15:D17)</f>
        <v>8337930564</v>
      </c>
      <c r="E14" s="130">
        <f t="shared" ref="E14" si="5">SUM(E15:E17)</f>
        <v>8647389360</v>
      </c>
      <c r="F14" s="130">
        <f>SUM(F15:F17)</f>
        <v>10100478417</v>
      </c>
      <c r="G14" s="130">
        <f>SUM(G15:G17)</f>
        <v>11832119416</v>
      </c>
    </row>
    <row r="15" spans="1:14" x14ac:dyDescent="0.25">
      <c r="B15" s="59" t="s">
        <v>306</v>
      </c>
      <c r="C15" s="131">
        <v>5277000205</v>
      </c>
      <c r="D15" s="131">
        <v>6119356034</v>
      </c>
      <c r="E15" s="131">
        <v>6326483688</v>
      </c>
      <c r="F15" s="131">
        <v>5762430302</v>
      </c>
      <c r="G15" s="131">
        <v>6716138288</v>
      </c>
    </row>
    <row r="16" spans="1:14" x14ac:dyDescent="0.25">
      <c r="B16" s="59" t="s">
        <v>277</v>
      </c>
      <c r="C16" s="131">
        <v>1856235861</v>
      </c>
      <c r="D16" s="131">
        <v>2204415423</v>
      </c>
      <c r="E16" s="131">
        <v>2296012216</v>
      </c>
      <c r="F16" s="131">
        <v>4306256289</v>
      </c>
      <c r="G16" s="131">
        <v>5038041033</v>
      </c>
    </row>
    <row r="17" spans="2:8" x14ac:dyDescent="0.25">
      <c r="B17" s="59" t="s">
        <v>278</v>
      </c>
      <c r="C17" s="131">
        <v>5510211</v>
      </c>
      <c r="D17" s="131">
        <v>14159107</v>
      </c>
      <c r="E17" s="131">
        <v>24893456</v>
      </c>
      <c r="F17" s="131">
        <v>31791826</v>
      </c>
      <c r="G17" s="131">
        <v>77940095</v>
      </c>
    </row>
    <row r="18" spans="2:8" x14ac:dyDescent="0.25">
      <c r="B18" s="60" t="s">
        <v>279</v>
      </c>
      <c r="C18" s="130">
        <f t="shared" ref="C18:G18" si="6">SUM(C19:C21)</f>
        <v>1369286501</v>
      </c>
      <c r="D18" s="130">
        <f>SUM(D19:D21)</f>
        <v>1559463717</v>
      </c>
      <c r="E18" s="130">
        <f t="shared" si="6"/>
        <v>1176769288</v>
      </c>
      <c r="F18" s="130">
        <f>SUM(F19:F21)</f>
        <v>1471539473</v>
      </c>
      <c r="G18" s="130">
        <f t="shared" si="6"/>
        <v>2490872223</v>
      </c>
      <c r="H18" s="61"/>
    </row>
    <row r="19" spans="2:8" x14ac:dyDescent="0.25">
      <c r="B19" s="59" t="s">
        <v>280</v>
      </c>
      <c r="C19" s="121">
        <v>3894300</v>
      </c>
      <c r="D19" s="121">
        <v>153264826</v>
      </c>
      <c r="E19" s="121">
        <v>166292471</v>
      </c>
      <c r="F19" s="121">
        <v>577124430</v>
      </c>
      <c r="G19" s="121">
        <v>601248577</v>
      </c>
    </row>
    <row r="20" spans="2:8" x14ac:dyDescent="0.25">
      <c r="B20" s="59" t="s">
        <v>281</v>
      </c>
      <c r="C20" s="121">
        <v>1329460827</v>
      </c>
      <c r="D20" s="121">
        <v>1386106676</v>
      </c>
      <c r="E20" s="121">
        <v>1010476817</v>
      </c>
      <c r="F20" s="121">
        <v>890349308</v>
      </c>
      <c r="G20" s="121">
        <v>1861760432</v>
      </c>
      <c r="H20" s="62"/>
    </row>
    <row r="21" spans="2:8" x14ac:dyDescent="0.25">
      <c r="B21" s="59" t="s">
        <v>333</v>
      </c>
      <c r="C21" s="132">
        <v>35931374</v>
      </c>
      <c r="D21" s="132">
        <v>20092215</v>
      </c>
      <c r="E21" s="132">
        <v>0</v>
      </c>
      <c r="F21" s="132">
        <v>4065735</v>
      </c>
      <c r="G21" s="132">
        <v>27863214</v>
      </c>
    </row>
    <row r="22" spans="2:8" x14ac:dyDescent="0.25">
      <c r="B22" s="12" t="s">
        <v>285</v>
      </c>
      <c r="C22" s="133">
        <f>C23+C27+C32+C35+C38</f>
        <v>11818139179</v>
      </c>
      <c r="D22" s="133">
        <f t="shared" ref="D22" si="7">D23+D27+D32+D35+D38</f>
        <v>12308519477</v>
      </c>
      <c r="E22" s="133">
        <f t="shared" ref="E22" si="8">E23+E27+E32+E35+E38</f>
        <v>16698527642</v>
      </c>
      <c r="F22" s="133">
        <f t="shared" ref="F22" si="9">F23+F27+F32+F35+F38</f>
        <v>14560384822</v>
      </c>
      <c r="G22" s="133">
        <f t="shared" ref="G22" si="10">G23+G27+G32+G35+G38</f>
        <v>22146511909</v>
      </c>
    </row>
    <row r="23" spans="2:8" x14ac:dyDescent="0.25">
      <c r="B23" s="60" t="s">
        <v>286</v>
      </c>
      <c r="C23" s="134">
        <f>SUM(C24:C26)</f>
        <v>6016372374</v>
      </c>
      <c r="D23" s="134">
        <f>SUM(D24:D26)</f>
        <v>6533878452</v>
      </c>
      <c r="E23" s="134">
        <f t="shared" ref="E23:F23" si="11">SUM(E24:E26)</f>
        <v>9740365665</v>
      </c>
      <c r="F23" s="134">
        <f t="shared" si="11"/>
        <v>8000966366</v>
      </c>
      <c r="G23" s="134">
        <f>SUM(G24:G26)</f>
        <v>9044123277</v>
      </c>
    </row>
    <row r="24" spans="2:8" x14ac:dyDescent="0.25">
      <c r="B24" s="59" t="s">
        <v>304</v>
      </c>
      <c r="C24" s="132">
        <v>399861054</v>
      </c>
      <c r="D24" s="132">
        <v>438517895</v>
      </c>
      <c r="E24" s="132">
        <v>675200947</v>
      </c>
      <c r="F24" s="132">
        <v>651525153</v>
      </c>
      <c r="G24" s="132">
        <v>1053379598</v>
      </c>
    </row>
    <row r="25" spans="2:8" x14ac:dyDescent="0.25">
      <c r="B25" s="59" t="s">
        <v>289</v>
      </c>
      <c r="C25" s="132">
        <v>5537004820</v>
      </c>
      <c r="D25" s="132">
        <v>5800685220</v>
      </c>
      <c r="E25" s="132">
        <v>8556475431</v>
      </c>
      <c r="F25" s="132">
        <v>7094595013</v>
      </c>
      <c r="G25" s="132">
        <v>7407593638</v>
      </c>
    </row>
    <row r="26" spans="2:8" x14ac:dyDescent="0.25">
      <c r="B26" s="59" t="s">
        <v>290</v>
      </c>
      <c r="C26" s="132">
        <v>79506500</v>
      </c>
      <c r="D26" s="132">
        <v>294675337</v>
      </c>
      <c r="E26" s="132">
        <v>508689287</v>
      </c>
      <c r="F26" s="132">
        <v>254846200</v>
      </c>
      <c r="G26" s="132">
        <v>583150041</v>
      </c>
    </row>
    <row r="27" spans="2:8" x14ac:dyDescent="0.25">
      <c r="B27" s="60" t="s">
        <v>287</v>
      </c>
      <c r="C27" s="134">
        <f>SUM(C28:C31)</f>
        <v>29518125</v>
      </c>
      <c r="D27" s="134">
        <f>SUM(D28:D31)</f>
        <v>161269166</v>
      </c>
      <c r="E27" s="134">
        <f>SUM(E28:E30)</f>
        <v>327868664</v>
      </c>
      <c r="F27" s="134">
        <f>SUM(F28:F31)</f>
        <v>155030019</v>
      </c>
      <c r="G27" s="134">
        <f>SUM(G28:G31)</f>
        <v>50254697</v>
      </c>
    </row>
    <row r="28" spans="2:8" x14ac:dyDescent="0.25">
      <c r="B28" s="59" t="s">
        <v>291</v>
      </c>
      <c r="C28" s="132">
        <v>5982975</v>
      </c>
      <c r="D28" s="132">
        <v>98238149</v>
      </c>
      <c r="E28" s="132">
        <v>197628664</v>
      </c>
      <c r="F28" s="132">
        <v>88493451</v>
      </c>
      <c r="G28" s="132">
        <v>42873483</v>
      </c>
    </row>
    <row r="29" spans="2:8" x14ac:dyDescent="0.25">
      <c r="B29" s="59" t="s">
        <v>292</v>
      </c>
      <c r="C29" s="132">
        <v>0</v>
      </c>
      <c r="D29" s="132">
        <v>47400000</v>
      </c>
      <c r="E29" s="132">
        <v>130000000</v>
      </c>
      <c r="F29" s="132">
        <v>20176403</v>
      </c>
      <c r="G29" s="132">
        <v>450000</v>
      </c>
    </row>
    <row r="30" spans="2:8" x14ac:dyDescent="0.25">
      <c r="B30" s="59" t="s">
        <v>305</v>
      </c>
      <c r="C30" s="132">
        <v>38800</v>
      </c>
      <c r="D30" s="132">
        <v>631017</v>
      </c>
      <c r="E30" s="132">
        <v>240000</v>
      </c>
      <c r="F30" s="132">
        <v>1014550</v>
      </c>
      <c r="G30" s="132">
        <v>366880</v>
      </c>
    </row>
    <row r="31" spans="2:8" x14ac:dyDescent="0.25">
      <c r="B31" s="59" t="s">
        <v>294</v>
      </c>
      <c r="C31" s="132">
        <v>23496350</v>
      </c>
      <c r="D31" s="132">
        <v>15000000</v>
      </c>
      <c r="E31" s="132">
        <v>0</v>
      </c>
      <c r="F31" s="132">
        <v>45345615</v>
      </c>
      <c r="G31" s="132">
        <v>6564334</v>
      </c>
    </row>
    <row r="32" spans="2:8" x14ac:dyDescent="0.25">
      <c r="B32" s="60" t="s">
        <v>295</v>
      </c>
      <c r="C32" s="134">
        <f>SUM(C33:C34)</f>
        <v>3492513141</v>
      </c>
      <c r="D32" s="134">
        <f>SUM(D33:D34)</f>
        <v>3046680168</v>
      </c>
      <c r="E32" s="134">
        <f t="shared" ref="E32:F32" si="12">SUM(E33:E34)</f>
        <v>4059193098</v>
      </c>
      <c r="F32" s="134">
        <f t="shared" si="12"/>
        <v>3487131116</v>
      </c>
      <c r="G32" s="134">
        <f>SUM(G33:G34)</f>
        <v>7118751132</v>
      </c>
    </row>
    <row r="33" spans="2:7" x14ac:dyDescent="0.25">
      <c r="B33" s="59" t="s">
        <v>306</v>
      </c>
      <c r="C33" s="134">
        <v>3441111471</v>
      </c>
      <c r="D33" s="135">
        <v>3033784489</v>
      </c>
      <c r="E33" s="135">
        <v>4031221052</v>
      </c>
      <c r="F33" s="135">
        <v>3459233794</v>
      </c>
      <c r="G33" s="135">
        <v>6912803053</v>
      </c>
    </row>
    <row r="34" spans="2:7" x14ac:dyDescent="0.25">
      <c r="B34" s="59" t="s">
        <v>277</v>
      </c>
      <c r="C34" s="134">
        <v>51401670</v>
      </c>
      <c r="D34" s="135">
        <v>12895679</v>
      </c>
      <c r="E34" s="135">
        <v>27972046</v>
      </c>
      <c r="F34" s="135">
        <v>27897322</v>
      </c>
      <c r="G34" s="135">
        <v>205948079</v>
      </c>
    </row>
    <row r="35" spans="2:7" x14ac:dyDescent="0.25">
      <c r="B35" s="60" t="s">
        <v>297</v>
      </c>
      <c r="C35" s="134">
        <f t="shared" ref="C35:G35" si="13">SUM(C36:C37)</f>
        <v>2227745169</v>
      </c>
      <c r="D35" s="134">
        <f>SUM(D36:D37)</f>
        <v>1893941691</v>
      </c>
      <c r="E35" s="134">
        <f t="shared" si="13"/>
        <v>2497662239</v>
      </c>
      <c r="F35" s="134">
        <f t="shared" si="13"/>
        <v>2764537365</v>
      </c>
      <c r="G35" s="134">
        <f t="shared" si="13"/>
        <v>5820554550</v>
      </c>
    </row>
    <row r="36" spans="2:7" x14ac:dyDescent="0.25">
      <c r="B36" s="59" t="s">
        <v>298</v>
      </c>
      <c r="C36" s="132">
        <v>0</v>
      </c>
      <c r="D36" s="132">
        <v>101809707</v>
      </c>
      <c r="E36" s="132">
        <v>903053476</v>
      </c>
      <c r="F36" s="132">
        <v>1946902460</v>
      </c>
      <c r="G36" s="132">
        <v>1294903591</v>
      </c>
    </row>
    <row r="37" spans="2:7" x14ac:dyDescent="0.25">
      <c r="B37" s="59" t="s">
        <v>299</v>
      </c>
      <c r="C37" s="132">
        <v>2227745169</v>
      </c>
      <c r="D37" s="132">
        <v>1792131984</v>
      </c>
      <c r="E37" s="132">
        <v>1594608763</v>
      </c>
      <c r="F37" s="132">
        <v>817634905</v>
      </c>
      <c r="G37" s="132">
        <v>4525650959</v>
      </c>
    </row>
    <row r="38" spans="2:7" x14ac:dyDescent="0.25">
      <c r="B38" s="60" t="s">
        <v>300</v>
      </c>
      <c r="C38" s="134">
        <f>SUM(C39:C41)</f>
        <v>51990370</v>
      </c>
      <c r="D38" s="134">
        <f>SUM(D39:D42)</f>
        <v>672750000</v>
      </c>
      <c r="E38" s="134">
        <f>SUM(E39:E42)</f>
        <v>73437976</v>
      </c>
      <c r="F38" s="134">
        <f>SUM(F39:F42)</f>
        <v>152719956</v>
      </c>
      <c r="G38" s="134">
        <f>SUM(G39:G42)</f>
        <v>112828253</v>
      </c>
    </row>
    <row r="39" spans="2:7" x14ac:dyDescent="0.25">
      <c r="B39" s="59" t="s">
        <v>301</v>
      </c>
      <c r="C39" s="132">
        <v>50000000</v>
      </c>
      <c r="D39" s="132">
        <v>110000000</v>
      </c>
      <c r="E39" s="132">
        <v>69263859</v>
      </c>
      <c r="F39" s="132">
        <v>26588548</v>
      </c>
      <c r="G39" s="132">
        <v>88945172</v>
      </c>
    </row>
    <row r="40" spans="2:7" x14ac:dyDescent="0.25">
      <c r="B40" s="59" t="s">
        <v>335</v>
      </c>
      <c r="C40" s="132">
        <v>0</v>
      </c>
      <c r="D40" s="132">
        <v>500000000</v>
      </c>
      <c r="E40" s="132">
        <v>0</v>
      </c>
      <c r="F40" s="132">
        <v>0</v>
      </c>
      <c r="G40" s="132">
        <v>0</v>
      </c>
    </row>
    <row r="41" spans="2:7" x14ac:dyDescent="0.25">
      <c r="B41" s="59" t="s">
        <v>302</v>
      </c>
      <c r="C41" s="132">
        <v>1990370</v>
      </c>
      <c r="D41" s="132">
        <v>2750000</v>
      </c>
      <c r="E41" s="132">
        <v>4157242</v>
      </c>
      <c r="F41" s="132">
        <v>29916732</v>
      </c>
      <c r="G41" s="132">
        <v>23185268</v>
      </c>
    </row>
    <row r="42" spans="2:7" x14ac:dyDescent="0.25">
      <c r="B42" s="59" t="s">
        <v>334</v>
      </c>
      <c r="C42" s="132">
        <v>0</v>
      </c>
      <c r="D42" s="121">
        <v>60000000</v>
      </c>
      <c r="E42" s="121">
        <v>16875</v>
      </c>
      <c r="F42" s="121">
        <v>96214676</v>
      </c>
      <c r="G42" s="121">
        <v>697813</v>
      </c>
    </row>
    <row r="43" spans="2:7" x14ac:dyDescent="0.25">
      <c r="B43" s="8"/>
      <c r="C43" s="114">
        <f t="shared" ref="C43:G43" si="14">+C9+C22</f>
        <v>34540082818</v>
      </c>
      <c r="D43" s="114">
        <f t="shared" si="14"/>
        <v>39120044141</v>
      </c>
      <c r="E43" s="114">
        <f t="shared" si="14"/>
        <v>46279632914</v>
      </c>
      <c r="F43" s="114">
        <f>+F9+F22</f>
        <v>50463664419</v>
      </c>
      <c r="G43" s="114">
        <f t="shared" si="14"/>
        <v>64312219644</v>
      </c>
    </row>
    <row r="44" spans="2:7" x14ac:dyDescent="0.25">
      <c r="B44" s="63" t="s">
        <v>202</v>
      </c>
    </row>
    <row r="45" spans="2:7" x14ac:dyDescent="0.25">
      <c r="B45" s="63" t="s">
        <v>203</v>
      </c>
    </row>
    <row r="46" spans="2:7" x14ac:dyDescent="0.25">
      <c r="B46" s="64"/>
    </row>
    <row r="47" spans="2:7" x14ac:dyDescent="0.25">
      <c r="B47" s="46"/>
    </row>
  </sheetData>
  <mergeCells count="5">
    <mergeCell ref="A2:H2"/>
    <mergeCell ref="A3:H3"/>
    <mergeCell ref="A4:H4"/>
    <mergeCell ref="A5:H5"/>
    <mergeCell ref="A6:H6"/>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0"/>
  <sheetViews>
    <sheetView showGridLines="0" workbookViewId="0">
      <selection activeCell="K35" sqref="K35"/>
    </sheetView>
  </sheetViews>
  <sheetFormatPr baseColWidth="10" defaultColWidth="11.5703125" defaultRowHeight="15" x14ac:dyDescent="0.25"/>
  <cols>
    <col min="1" max="1" width="9" style="37" customWidth="1"/>
    <col min="2" max="2" width="53.7109375" style="37" bestFit="1" customWidth="1"/>
    <col min="3" max="3" width="16.85546875" style="37" bestFit="1" customWidth="1"/>
    <col min="4" max="14" width="10.140625" style="37" customWidth="1"/>
    <col min="15" max="15" width="18.42578125" style="37" customWidth="1"/>
    <col min="16" max="17" width="11.5703125" style="37"/>
    <col min="18" max="18" width="14.5703125" style="37" customWidth="1"/>
    <col min="19" max="16384" width="11.5703125" style="37"/>
  </cols>
  <sheetData>
    <row r="2" spans="1:15" s="54" customFormat="1" ht="26.25" customHeight="1" x14ac:dyDescent="0.2">
      <c r="A2" s="153" t="s">
        <v>0</v>
      </c>
      <c r="B2" s="153"/>
      <c r="C2" s="153"/>
      <c r="D2" s="153"/>
      <c r="E2" s="115"/>
      <c r="F2" s="115"/>
      <c r="G2" s="115"/>
      <c r="H2" s="115"/>
      <c r="I2" s="115"/>
      <c r="J2" s="115"/>
      <c r="K2" s="115"/>
      <c r="L2" s="115"/>
      <c r="M2" s="115"/>
      <c r="N2" s="115"/>
      <c r="O2" s="115"/>
    </row>
    <row r="3" spans="1:15" s="54" customFormat="1" ht="21" customHeight="1" x14ac:dyDescent="0.2">
      <c r="A3" s="154" t="s">
        <v>1</v>
      </c>
      <c r="B3" s="154"/>
      <c r="C3" s="154"/>
      <c r="D3" s="154"/>
      <c r="E3" s="116"/>
      <c r="F3" s="116"/>
      <c r="G3" s="116"/>
      <c r="H3" s="116"/>
      <c r="I3" s="116"/>
      <c r="J3" s="116"/>
      <c r="K3" s="116"/>
      <c r="L3" s="116"/>
      <c r="M3" s="116"/>
      <c r="N3" s="116"/>
      <c r="O3" s="116"/>
    </row>
    <row r="4" spans="1:15" s="54" customFormat="1" ht="15.75" customHeight="1" x14ac:dyDescent="0.2">
      <c r="A4" s="155" t="s">
        <v>2</v>
      </c>
      <c r="B4" s="155"/>
      <c r="C4" s="155"/>
      <c r="D4" s="155"/>
      <c r="E4" s="117"/>
      <c r="F4" s="117"/>
      <c r="G4" s="117"/>
      <c r="H4" s="117"/>
      <c r="I4" s="117"/>
      <c r="J4" s="117"/>
      <c r="K4" s="117"/>
      <c r="L4" s="117"/>
      <c r="M4" s="117"/>
      <c r="N4" s="117"/>
      <c r="O4" s="117"/>
    </row>
    <row r="5" spans="1:15" s="54" customFormat="1" ht="15.75" customHeight="1" x14ac:dyDescent="0.2">
      <c r="A5" s="155" t="s">
        <v>3</v>
      </c>
      <c r="B5" s="155"/>
      <c r="C5" s="155"/>
      <c r="D5" s="155"/>
      <c r="E5" s="117"/>
      <c r="F5" s="117"/>
      <c r="G5" s="117"/>
      <c r="H5" s="117"/>
      <c r="I5" s="117"/>
      <c r="J5" s="117"/>
      <c r="K5" s="117"/>
      <c r="L5" s="117"/>
      <c r="M5" s="117"/>
      <c r="N5" s="117"/>
      <c r="O5" s="117"/>
    </row>
    <row r="6" spans="1:15" s="54" customFormat="1" ht="15.75" x14ac:dyDescent="0.2">
      <c r="A6" s="155" t="s">
        <v>409</v>
      </c>
      <c r="B6" s="155"/>
      <c r="C6" s="155"/>
      <c r="D6" s="155"/>
      <c r="E6" s="117"/>
      <c r="F6" s="117"/>
      <c r="G6" s="117"/>
      <c r="H6" s="117"/>
      <c r="I6" s="117"/>
      <c r="J6" s="117"/>
      <c r="K6" s="117"/>
      <c r="L6" s="117"/>
      <c r="M6" s="117"/>
      <c r="N6" s="117"/>
      <c r="O6" s="117"/>
    </row>
    <row r="7" spans="1:15" x14ac:dyDescent="0.25">
      <c r="B7"/>
      <c r="C7"/>
    </row>
    <row r="8" spans="1:15" ht="28.5" customHeight="1" x14ac:dyDescent="0.25">
      <c r="B8" s="8" t="s">
        <v>4</v>
      </c>
      <c r="C8" s="7">
        <v>2002</v>
      </c>
    </row>
    <row r="9" spans="1:15" x14ac:dyDescent="0.25">
      <c r="B9" s="12" t="s">
        <v>270</v>
      </c>
      <c r="C9" s="118">
        <f t="shared" ref="C9" si="0">C10+C14+C18</f>
        <v>48385665339</v>
      </c>
    </row>
    <row r="10" spans="1:15" x14ac:dyDescent="0.25">
      <c r="B10" s="56" t="s">
        <v>275</v>
      </c>
      <c r="C10" s="130">
        <f t="shared" ref="C10" si="1">SUM(C11:C13)</f>
        <v>33178362660</v>
      </c>
    </row>
    <row r="11" spans="1:15" x14ac:dyDescent="0.25">
      <c r="B11" s="57" t="s">
        <v>271</v>
      </c>
      <c r="C11" s="121">
        <v>24659676772</v>
      </c>
    </row>
    <row r="12" spans="1:15" x14ac:dyDescent="0.25">
      <c r="B12" s="57" t="s">
        <v>272</v>
      </c>
      <c r="C12" s="121">
        <v>3548147984</v>
      </c>
    </row>
    <row r="13" spans="1:15" x14ac:dyDescent="0.25">
      <c r="B13" s="59" t="s">
        <v>273</v>
      </c>
      <c r="C13" s="121">
        <v>4970537904</v>
      </c>
    </row>
    <row r="14" spans="1:15" x14ac:dyDescent="0.25">
      <c r="B14" s="60" t="s">
        <v>274</v>
      </c>
      <c r="C14" s="130">
        <f t="shared" ref="C14" si="2">SUM(C15:C17)</f>
        <v>11002338020</v>
      </c>
    </row>
    <row r="15" spans="1:15" x14ac:dyDescent="0.25">
      <c r="B15" s="59" t="s">
        <v>276</v>
      </c>
      <c r="C15" s="121">
        <v>6391375136</v>
      </c>
    </row>
    <row r="16" spans="1:15" x14ac:dyDescent="0.25">
      <c r="B16" s="59" t="s">
        <v>277</v>
      </c>
      <c r="C16" s="121">
        <v>4543188949</v>
      </c>
    </row>
    <row r="17" spans="2:4" x14ac:dyDescent="0.25">
      <c r="B17" s="59" t="s">
        <v>278</v>
      </c>
      <c r="C17" s="121">
        <v>67773935</v>
      </c>
    </row>
    <row r="18" spans="2:4" x14ac:dyDescent="0.25">
      <c r="B18" s="60" t="s">
        <v>279</v>
      </c>
      <c r="C18" s="130">
        <f t="shared" ref="C18" si="3">SUM(C19:C23)</f>
        <v>4204964659</v>
      </c>
      <c r="D18" s="61"/>
    </row>
    <row r="19" spans="2:4" x14ac:dyDescent="0.25">
      <c r="B19" s="59" t="s">
        <v>280</v>
      </c>
      <c r="C19" s="121">
        <v>1388452327</v>
      </c>
    </row>
    <row r="20" spans="2:4" x14ac:dyDescent="0.25">
      <c r="B20" s="59" t="s">
        <v>281</v>
      </c>
      <c r="C20" s="121">
        <v>2770880507</v>
      </c>
      <c r="D20" s="62"/>
    </row>
    <row r="21" spans="2:4" x14ac:dyDescent="0.25">
      <c r="B21" s="59" t="s">
        <v>282</v>
      </c>
      <c r="C21" s="121">
        <v>0</v>
      </c>
    </row>
    <row r="22" spans="2:4" x14ac:dyDescent="0.25">
      <c r="B22" s="59" t="s">
        <v>283</v>
      </c>
      <c r="C22" s="121">
        <v>45631825</v>
      </c>
    </row>
    <row r="23" spans="2:4" x14ac:dyDescent="0.25">
      <c r="B23" s="59" t="s">
        <v>284</v>
      </c>
      <c r="C23" s="121">
        <v>0</v>
      </c>
    </row>
    <row r="24" spans="2:4" x14ac:dyDescent="0.25">
      <c r="B24" s="12" t="s">
        <v>285</v>
      </c>
      <c r="C24" s="118">
        <f t="shared" ref="C24" si="4">C25+C29+C34+C37+C40</f>
        <v>25464617137</v>
      </c>
    </row>
    <row r="25" spans="2:4" x14ac:dyDescent="0.25">
      <c r="B25" s="60" t="s">
        <v>286</v>
      </c>
      <c r="C25" s="130">
        <f t="shared" ref="C25" si="5">SUM(C26:C28)</f>
        <v>10120243993</v>
      </c>
    </row>
    <row r="26" spans="2:4" x14ac:dyDescent="0.25">
      <c r="B26" s="59" t="s">
        <v>288</v>
      </c>
      <c r="C26" s="121">
        <v>1311335087</v>
      </c>
    </row>
    <row r="27" spans="2:4" x14ac:dyDescent="0.25">
      <c r="B27" s="59" t="s">
        <v>289</v>
      </c>
      <c r="C27" s="121">
        <v>8319935680</v>
      </c>
    </row>
    <row r="28" spans="2:4" x14ac:dyDescent="0.25">
      <c r="B28" s="59" t="s">
        <v>290</v>
      </c>
      <c r="C28" s="121">
        <v>488973226</v>
      </c>
    </row>
    <row r="29" spans="2:4" x14ac:dyDescent="0.25">
      <c r="B29" s="60" t="s">
        <v>287</v>
      </c>
      <c r="C29" s="130">
        <f t="shared" ref="C29" si="6">SUM(C30:C33)</f>
        <v>87353512</v>
      </c>
    </row>
    <row r="30" spans="2:4" x14ac:dyDescent="0.25">
      <c r="B30" s="59" t="s">
        <v>291</v>
      </c>
      <c r="C30" s="121">
        <v>69713755</v>
      </c>
    </row>
    <row r="31" spans="2:4" x14ac:dyDescent="0.25">
      <c r="B31" s="59" t="s">
        <v>292</v>
      </c>
      <c r="C31" s="121">
        <v>7186704</v>
      </c>
    </row>
    <row r="32" spans="2:4" x14ac:dyDescent="0.25">
      <c r="B32" s="59" t="s">
        <v>293</v>
      </c>
      <c r="C32" s="121">
        <v>3260000</v>
      </c>
    </row>
    <row r="33" spans="2:15" x14ac:dyDescent="0.25">
      <c r="B33" s="59" t="s">
        <v>294</v>
      </c>
      <c r="C33" s="121">
        <v>7193053</v>
      </c>
    </row>
    <row r="34" spans="2:15" x14ac:dyDescent="0.25">
      <c r="B34" s="60" t="s">
        <v>295</v>
      </c>
      <c r="C34" s="130">
        <f t="shared" ref="C34" si="7">SUM(C35:C36)</f>
        <v>8968151603</v>
      </c>
    </row>
    <row r="35" spans="2:15" x14ac:dyDescent="0.25">
      <c r="B35" s="59" t="s">
        <v>296</v>
      </c>
      <c r="C35" s="121">
        <v>8626228702</v>
      </c>
    </row>
    <row r="36" spans="2:15" x14ac:dyDescent="0.25">
      <c r="B36" s="59" t="s">
        <v>277</v>
      </c>
      <c r="C36" s="121">
        <v>341922901</v>
      </c>
      <c r="F36" s="58"/>
    </row>
    <row r="37" spans="2:15" x14ac:dyDescent="0.25">
      <c r="B37" s="60" t="s">
        <v>297</v>
      </c>
      <c r="C37" s="130">
        <f t="shared" ref="C37" si="8">SUM(C38:C39)</f>
        <v>6061978945</v>
      </c>
    </row>
    <row r="38" spans="2:15" x14ac:dyDescent="0.25">
      <c r="B38" s="59" t="s">
        <v>298</v>
      </c>
      <c r="C38" s="121">
        <v>1683243515</v>
      </c>
    </row>
    <row r="39" spans="2:15" x14ac:dyDescent="0.25">
      <c r="B39" s="59" t="s">
        <v>299</v>
      </c>
      <c r="C39" s="121">
        <v>4378735430</v>
      </c>
    </row>
    <row r="40" spans="2:15" x14ac:dyDescent="0.25">
      <c r="B40" s="60" t="s">
        <v>300</v>
      </c>
      <c r="C40" s="130">
        <f t="shared" ref="C40" si="9">SUM(C41:C43)</f>
        <v>226889084</v>
      </c>
    </row>
    <row r="41" spans="2:15" x14ac:dyDescent="0.25">
      <c r="B41" s="59" t="s">
        <v>301</v>
      </c>
      <c r="C41" s="121">
        <v>48928900</v>
      </c>
    </row>
    <row r="42" spans="2:15" x14ac:dyDescent="0.25">
      <c r="B42" s="59" t="s">
        <v>302</v>
      </c>
      <c r="C42" s="121">
        <v>174692845</v>
      </c>
    </row>
    <row r="43" spans="2:15" x14ac:dyDescent="0.25">
      <c r="B43" s="59" t="s">
        <v>303</v>
      </c>
      <c r="C43" s="121">
        <v>3267339</v>
      </c>
    </row>
    <row r="44" spans="2:15" x14ac:dyDescent="0.25">
      <c r="B44" s="8"/>
      <c r="C44" s="114">
        <f t="shared" ref="C44" si="10">+C9+C24</f>
        <v>73850282476</v>
      </c>
    </row>
    <row r="45" spans="2:15" x14ac:dyDescent="0.25">
      <c r="B45" s="63" t="s">
        <v>202</v>
      </c>
    </row>
    <row r="46" spans="2:15" x14ac:dyDescent="0.25">
      <c r="B46" s="63" t="s">
        <v>203</v>
      </c>
    </row>
    <row r="47" spans="2:15" x14ac:dyDescent="0.25">
      <c r="B47" s="64"/>
      <c r="O47" s="101"/>
    </row>
    <row r="48" spans="2:15" x14ac:dyDescent="0.25">
      <c r="B48" s="46"/>
      <c r="O48" s="101"/>
    </row>
    <row r="49" spans="15:15" x14ac:dyDescent="0.25">
      <c r="O49" s="101"/>
    </row>
    <row r="50" spans="15:15" x14ac:dyDescent="0.25">
      <c r="O50" s="101"/>
    </row>
    <row r="51" spans="15:15" x14ac:dyDescent="0.25">
      <c r="O51" s="101"/>
    </row>
    <row r="52" spans="15:15" x14ac:dyDescent="0.25">
      <c r="O52" s="101"/>
    </row>
    <row r="53" spans="15:15" x14ac:dyDescent="0.25">
      <c r="O53" s="101"/>
    </row>
    <row r="54" spans="15:15" x14ac:dyDescent="0.25">
      <c r="O54" s="101"/>
    </row>
    <row r="55" spans="15:15" x14ac:dyDescent="0.25">
      <c r="O55" s="101"/>
    </row>
    <row r="56" spans="15:15" x14ac:dyDescent="0.25">
      <c r="O56" s="101"/>
    </row>
    <row r="57" spans="15:15" x14ac:dyDescent="0.25">
      <c r="O57" s="101"/>
    </row>
    <row r="58" spans="15:15" x14ac:dyDescent="0.25">
      <c r="O58" s="101"/>
    </row>
    <row r="59" spans="15:15" x14ac:dyDescent="0.25">
      <c r="O59" s="101"/>
    </row>
    <row r="60" spans="15:15" x14ac:dyDescent="0.25">
      <c r="O60" s="101"/>
    </row>
    <row r="61" spans="15:15" x14ac:dyDescent="0.25">
      <c r="O61" s="101"/>
    </row>
    <row r="62" spans="15:15" x14ac:dyDescent="0.25">
      <c r="O62" s="101"/>
    </row>
    <row r="63" spans="15:15" x14ac:dyDescent="0.25">
      <c r="O63" s="101"/>
    </row>
    <row r="64" spans="15:15" x14ac:dyDescent="0.25">
      <c r="O64" s="101"/>
    </row>
    <row r="65" spans="15:15" x14ac:dyDescent="0.25">
      <c r="O65" s="101"/>
    </row>
    <row r="66" spans="15:15" x14ac:dyDescent="0.25">
      <c r="O66" s="101"/>
    </row>
    <row r="67" spans="15:15" x14ac:dyDescent="0.25">
      <c r="O67" s="101"/>
    </row>
    <row r="68" spans="15:15" x14ac:dyDescent="0.25">
      <c r="O68" s="101"/>
    </row>
    <row r="69" spans="15:15" x14ac:dyDescent="0.25">
      <c r="O69" s="101"/>
    </row>
    <row r="70" spans="15:15" x14ac:dyDescent="0.25">
      <c r="O70" s="101"/>
    </row>
    <row r="71" spans="15:15" x14ac:dyDescent="0.25">
      <c r="O71" s="101"/>
    </row>
    <row r="72" spans="15:15" x14ac:dyDescent="0.25">
      <c r="O72" s="101"/>
    </row>
    <row r="73" spans="15:15" x14ac:dyDescent="0.25">
      <c r="O73" s="101"/>
    </row>
    <row r="74" spans="15:15" x14ac:dyDescent="0.25">
      <c r="O74" s="101"/>
    </row>
    <row r="75" spans="15:15" x14ac:dyDescent="0.25">
      <c r="O75" s="101"/>
    </row>
    <row r="76" spans="15:15" x14ac:dyDescent="0.25">
      <c r="O76" s="101"/>
    </row>
    <row r="77" spans="15:15" x14ac:dyDescent="0.25">
      <c r="O77" s="101"/>
    </row>
    <row r="78" spans="15:15" x14ac:dyDescent="0.25">
      <c r="O78" s="101"/>
    </row>
    <row r="79" spans="15:15" x14ac:dyDescent="0.25">
      <c r="O79" s="101"/>
    </row>
    <row r="80" spans="15:15" x14ac:dyDescent="0.25">
      <c r="O80" s="101"/>
    </row>
  </sheetData>
  <mergeCells count="5">
    <mergeCell ref="A2:D2"/>
    <mergeCell ref="A3:D3"/>
    <mergeCell ref="A4:D4"/>
    <mergeCell ref="A5:D5"/>
    <mergeCell ref="A6:D6"/>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election sqref="A1:D1"/>
    </sheetView>
  </sheetViews>
  <sheetFormatPr baseColWidth="10" defaultColWidth="38.5703125" defaultRowHeight="15" x14ac:dyDescent="0.25"/>
  <cols>
    <col min="1" max="1" width="13" style="46" customWidth="1"/>
    <col min="2" max="2" width="54.28515625" style="46" customWidth="1"/>
    <col min="3" max="3" width="16.85546875" style="46" bestFit="1" customWidth="1"/>
    <col min="4" max="13" width="17.85546875" style="46" bestFit="1" customWidth="1"/>
    <col min="14" max="14" width="3.7109375" style="76" customWidth="1"/>
    <col min="15" max="21" width="17.85546875" style="46" bestFit="1" customWidth="1"/>
    <col min="22" max="25" width="18.85546875" style="46" bestFit="1" customWidth="1"/>
    <col min="26" max="16384" width="38.5703125" style="46"/>
  </cols>
  <sheetData>
    <row r="1" spans="1:14" s="54" customFormat="1" ht="26.25" customHeight="1" x14ac:dyDescent="0.2">
      <c r="A1" s="158" t="s">
        <v>0</v>
      </c>
      <c r="B1" s="158"/>
      <c r="C1" s="158"/>
      <c r="D1" s="158"/>
      <c r="E1" s="127"/>
      <c r="F1" s="127"/>
      <c r="G1" s="127"/>
      <c r="H1" s="127"/>
      <c r="I1" s="127"/>
      <c r="J1" s="127"/>
      <c r="K1" s="127"/>
      <c r="L1" s="127"/>
      <c r="M1" s="127"/>
    </row>
    <row r="2" spans="1:14" s="54" customFormat="1" ht="21" customHeight="1" x14ac:dyDescent="0.2">
      <c r="A2" s="154" t="s">
        <v>1</v>
      </c>
      <c r="B2" s="154"/>
      <c r="C2" s="154"/>
      <c r="D2" s="154"/>
      <c r="E2" s="116"/>
      <c r="F2" s="116"/>
      <c r="G2" s="116"/>
      <c r="H2" s="116"/>
      <c r="I2" s="116"/>
      <c r="J2" s="116"/>
      <c r="K2" s="116"/>
      <c r="L2" s="116"/>
      <c r="M2" s="116"/>
    </row>
    <row r="3" spans="1:14" s="54" customFormat="1" ht="15.75" customHeight="1" x14ac:dyDescent="0.2">
      <c r="A3" s="155" t="s">
        <v>2</v>
      </c>
      <c r="B3" s="155"/>
      <c r="C3" s="155"/>
      <c r="D3" s="155"/>
      <c r="E3" s="117"/>
      <c r="F3" s="117"/>
      <c r="G3" s="117"/>
      <c r="H3" s="117"/>
      <c r="I3" s="117"/>
      <c r="J3" s="117"/>
      <c r="K3" s="117"/>
      <c r="L3" s="117"/>
      <c r="M3" s="117"/>
    </row>
    <row r="4" spans="1:14" s="54" customFormat="1" ht="15.75" customHeight="1" x14ac:dyDescent="0.2">
      <c r="A4" s="155" t="s">
        <v>3</v>
      </c>
      <c r="B4" s="155"/>
      <c r="C4" s="155"/>
      <c r="D4" s="155"/>
      <c r="E4" s="117"/>
      <c r="F4" s="117"/>
      <c r="G4" s="117"/>
      <c r="H4" s="117"/>
      <c r="I4" s="117"/>
      <c r="J4" s="117"/>
      <c r="K4" s="117"/>
      <c r="L4" s="117"/>
      <c r="M4" s="117"/>
    </row>
    <row r="5" spans="1:14" s="54" customFormat="1" ht="15.75" x14ac:dyDescent="0.2">
      <c r="A5" s="155" t="s">
        <v>380</v>
      </c>
      <c r="B5" s="155"/>
      <c r="C5" s="155"/>
      <c r="D5" s="155"/>
      <c r="E5" s="117"/>
      <c r="F5" s="117"/>
      <c r="G5" s="117"/>
      <c r="H5" s="117"/>
      <c r="I5" s="117"/>
      <c r="J5" s="117"/>
      <c r="K5" s="117"/>
      <c r="L5" s="117"/>
      <c r="M5" s="117"/>
    </row>
    <row r="6" spans="1:14" s="54" customFormat="1" x14ac:dyDescent="0.25">
      <c r="B6" s="55"/>
      <c r="C6"/>
    </row>
    <row r="7" spans="1:14" s="54" customFormat="1" ht="24" customHeight="1" x14ac:dyDescent="0.2">
      <c r="B7" s="8" t="s">
        <v>4</v>
      </c>
      <c r="C7" s="7">
        <v>2003</v>
      </c>
    </row>
    <row r="8" spans="1:14" x14ac:dyDescent="0.25">
      <c r="B8" s="12" t="s">
        <v>6</v>
      </c>
      <c r="C8" s="123">
        <f>+C9+C14+C18+C20</f>
        <v>58054899999.999992</v>
      </c>
      <c r="N8" s="46"/>
    </row>
    <row r="9" spans="1:14" s="103" customFormat="1" x14ac:dyDescent="0.25">
      <c r="B9" s="18" t="s">
        <v>9</v>
      </c>
      <c r="C9" s="110">
        <v>37326899999.999992</v>
      </c>
    </row>
    <row r="10" spans="1:14" x14ac:dyDescent="0.25">
      <c r="B10" s="24" t="s">
        <v>12</v>
      </c>
      <c r="C10" s="124">
        <v>26368100000</v>
      </c>
      <c r="N10" s="46"/>
    </row>
    <row r="11" spans="1:14" x14ac:dyDescent="0.25">
      <c r="B11" s="24" t="s">
        <v>15</v>
      </c>
      <c r="C11" s="124">
        <v>10958800000</v>
      </c>
      <c r="N11" s="46"/>
    </row>
    <row r="12" spans="1:14" x14ac:dyDescent="0.25">
      <c r="B12" s="24" t="s">
        <v>336</v>
      </c>
      <c r="C12" s="124">
        <v>4874000000</v>
      </c>
      <c r="N12" s="46"/>
    </row>
    <row r="13" spans="1:14" x14ac:dyDescent="0.25">
      <c r="B13" s="24" t="s">
        <v>337</v>
      </c>
      <c r="C13" s="124">
        <v>6084800000</v>
      </c>
      <c r="N13" s="46"/>
    </row>
    <row r="14" spans="1:14" s="103" customFormat="1" x14ac:dyDescent="0.25">
      <c r="B14" s="18" t="s">
        <v>204</v>
      </c>
      <c r="C14" s="110">
        <v>6524300000</v>
      </c>
    </row>
    <row r="15" spans="1:14" x14ac:dyDescent="0.25">
      <c r="B15" s="24" t="s">
        <v>205</v>
      </c>
      <c r="C15" s="124">
        <v>2336600000</v>
      </c>
      <c r="N15" s="46"/>
    </row>
    <row r="16" spans="1:14" x14ac:dyDescent="0.25">
      <c r="B16" s="24" t="s">
        <v>20</v>
      </c>
      <c r="C16" s="124">
        <v>4159899999.9999995</v>
      </c>
      <c r="N16" s="46"/>
    </row>
    <row r="17" spans="2:14" x14ac:dyDescent="0.25">
      <c r="B17" s="24" t="s">
        <v>23</v>
      </c>
      <c r="C17" s="124">
        <v>27800000</v>
      </c>
      <c r="N17" s="46"/>
    </row>
    <row r="18" spans="2:14" s="103" customFormat="1" x14ac:dyDescent="0.25">
      <c r="B18" s="18" t="s">
        <v>26</v>
      </c>
      <c r="C18" s="110">
        <v>3480900000</v>
      </c>
    </row>
    <row r="19" spans="2:14" x14ac:dyDescent="0.25">
      <c r="B19" s="24" t="s">
        <v>29</v>
      </c>
      <c r="C19" s="124">
        <v>3480900000</v>
      </c>
      <c r="N19" s="46"/>
    </row>
    <row r="20" spans="2:14" s="103" customFormat="1" x14ac:dyDescent="0.25">
      <c r="B20" s="18" t="s">
        <v>206</v>
      </c>
      <c r="C20" s="110">
        <v>10722800000.000002</v>
      </c>
    </row>
    <row r="21" spans="2:14" x14ac:dyDescent="0.25">
      <c r="B21" s="24" t="s">
        <v>207</v>
      </c>
      <c r="C21" s="124">
        <v>2745600000</v>
      </c>
      <c r="N21" s="46"/>
    </row>
    <row r="22" spans="2:14" x14ac:dyDescent="0.25">
      <c r="B22" s="24" t="s">
        <v>338</v>
      </c>
      <c r="C22" s="124">
        <v>4559600000</v>
      </c>
      <c r="N22" s="46"/>
    </row>
    <row r="23" spans="2:14" x14ac:dyDescent="0.25">
      <c r="B23" s="24" t="s">
        <v>339</v>
      </c>
      <c r="C23" s="124">
        <v>3353100000</v>
      </c>
      <c r="N23" s="46"/>
    </row>
    <row r="24" spans="2:14" x14ac:dyDescent="0.25">
      <c r="B24" s="24" t="s">
        <v>340</v>
      </c>
      <c r="C24" s="124">
        <v>64500000</v>
      </c>
      <c r="N24" s="46"/>
    </row>
    <row r="25" spans="2:14" s="103" customFormat="1" x14ac:dyDescent="0.25">
      <c r="B25" s="12" t="s">
        <v>208</v>
      </c>
      <c r="C25" s="123">
        <f t="shared" ref="C25" si="0">+C26+C33</f>
        <v>17278200000</v>
      </c>
    </row>
    <row r="26" spans="2:14" s="103" customFormat="1" x14ac:dyDescent="0.25">
      <c r="B26" s="18" t="s">
        <v>209</v>
      </c>
      <c r="C26" s="110">
        <v>9476500000</v>
      </c>
    </row>
    <row r="27" spans="2:14" x14ac:dyDescent="0.25">
      <c r="B27" s="24" t="s">
        <v>210</v>
      </c>
      <c r="C27" s="124">
        <v>1114400000</v>
      </c>
      <c r="N27" s="46"/>
    </row>
    <row r="28" spans="2:14" x14ac:dyDescent="0.25">
      <c r="B28" s="24" t="s">
        <v>211</v>
      </c>
      <c r="C28" s="124">
        <v>7930400000</v>
      </c>
      <c r="N28" s="46"/>
    </row>
    <row r="29" spans="2:14" x14ac:dyDescent="0.25">
      <c r="B29" s="24" t="s">
        <v>341</v>
      </c>
      <c r="C29" s="124">
        <v>8600000</v>
      </c>
      <c r="N29" s="46"/>
    </row>
    <row r="30" spans="2:14" x14ac:dyDescent="0.25">
      <c r="B30" s="24" t="s">
        <v>342</v>
      </c>
      <c r="C30" s="124">
        <v>26500000</v>
      </c>
      <c r="N30" s="46"/>
    </row>
    <row r="31" spans="2:14" x14ac:dyDescent="0.25">
      <c r="B31" s="24" t="s">
        <v>343</v>
      </c>
      <c r="C31" s="124">
        <v>396599999.99999994</v>
      </c>
      <c r="N31" s="46"/>
    </row>
    <row r="32" spans="2:14" x14ac:dyDescent="0.25">
      <c r="B32" s="24" t="s">
        <v>344</v>
      </c>
      <c r="C32" s="124">
        <v>0</v>
      </c>
      <c r="N32" s="46"/>
    </row>
    <row r="33" spans="2:14" s="103" customFormat="1" x14ac:dyDescent="0.25">
      <c r="B33" s="18" t="s">
        <v>212</v>
      </c>
      <c r="C33" s="110">
        <v>7801700000.000001</v>
      </c>
    </row>
    <row r="34" spans="2:14" x14ac:dyDescent="0.25">
      <c r="B34" s="24" t="s">
        <v>213</v>
      </c>
      <c r="C34" s="124">
        <v>15600000</v>
      </c>
      <c r="N34" s="46"/>
    </row>
    <row r="35" spans="2:14" x14ac:dyDescent="0.25">
      <c r="B35" s="24" t="s">
        <v>345</v>
      </c>
      <c r="C35" s="124">
        <v>7786100000</v>
      </c>
      <c r="N35" s="46"/>
    </row>
    <row r="36" spans="2:14" x14ac:dyDescent="0.25">
      <c r="B36" s="24" t="s">
        <v>346</v>
      </c>
      <c r="C36" s="125">
        <v>0</v>
      </c>
      <c r="N36" s="46"/>
    </row>
    <row r="37" spans="2:14" x14ac:dyDescent="0.25">
      <c r="B37" s="8" t="s">
        <v>347</v>
      </c>
      <c r="C37" s="114">
        <f>+C8+C25</f>
        <v>75333100000</v>
      </c>
      <c r="N37" s="46"/>
    </row>
    <row r="38" spans="2:14" s="72" customFormat="1" x14ac:dyDescent="0.25">
      <c r="B38" s="68"/>
      <c r="C38" s="126"/>
    </row>
    <row r="39" spans="2:14" x14ac:dyDescent="0.25">
      <c r="B39" s="8" t="s">
        <v>348</v>
      </c>
      <c r="C39" s="114"/>
      <c r="N39" s="46"/>
    </row>
    <row r="40" spans="2:14" ht="16.5" customHeight="1" x14ac:dyDescent="0.25">
      <c r="B40" s="18" t="s">
        <v>215</v>
      </c>
      <c r="C40" s="110">
        <f>SUM(C41)</f>
        <v>24100000</v>
      </c>
      <c r="N40" s="46"/>
    </row>
    <row r="41" spans="2:14" ht="16.5" customHeight="1" x14ac:dyDescent="0.25">
      <c r="B41" s="24" t="s">
        <v>216</v>
      </c>
      <c r="C41" s="124">
        <v>24100000</v>
      </c>
      <c r="N41" s="46"/>
    </row>
    <row r="42" spans="2:14" x14ac:dyDescent="0.25">
      <c r="B42" s="18" t="s">
        <v>46</v>
      </c>
      <c r="C42" s="110">
        <f>SUM(C43:C44)</f>
        <v>16534600000</v>
      </c>
      <c r="N42" s="46"/>
    </row>
    <row r="43" spans="2:14" x14ac:dyDescent="0.25">
      <c r="B43" s="24" t="s">
        <v>49</v>
      </c>
      <c r="C43" s="124">
        <v>3804500000</v>
      </c>
      <c r="N43" s="46"/>
    </row>
    <row r="44" spans="2:14" x14ac:dyDescent="0.25">
      <c r="B44" s="24" t="s">
        <v>52</v>
      </c>
      <c r="C44" s="124">
        <v>12730100000</v>
      </c>
      <c r="N44" s="46"/>
    </row>
    <row r="45" spans="2:14" x14ac:dyDescent="0.25">
      <c r="B45" s="18" t="s">
        <v>55</v>
      </c>
      <c r="C45" s="110">
        <f>SUM(C46)</f>
        <v>1758400000</v>
      </c>
      <c r="N45" s="46"/>
    </row>
    <row r="46" spans="2:14" x14ac:dyDescent="0.25">
      <c r="B46" s="24" t="s">
        <v>349</v>
      </c>
      <c r="C46" s="124">
        <v>1758400000</v>
      </c>
      <c r="N46" s="46"/>
    </row>
    <row r="47" spans="2:14" x14ac:dyDescent="0.25">
      <c r="B47" s="8" t="s">
        <v>217</v>
      </c>
      <c r="C47" s="114">
        <f t="shared" ref="C47" si="1">+C40+C42+C45</f>
        <v>18317100000</v>
      </c>
      <c r="N47" s="46"/>
    </row>
    <row r="48" spans="2:14" x14ac:dyDescent="0.25">
      <c r="B48" s="37"/>
      <c r="C48" s="3"/>
      <c r="N48" s="46"/>
    </row>
    <row r="49" spans="2:14" x14ac:dyDescent="0.25">
      <c r="B49" s="8" t="s">
        <v>218</v>
      </c>
      <c r="C49" s="114">
        <f t="shared" ref="C49" si="2">+C37+C47</f>
        <v>93650200000</v>
      </c>
      <c r="N49" s="46"/>
    </row>
    <row r="50" spans="2:14" ht="24.75" customHeight="1" x14ac:dyDescent="0.2">
      <c r="B50" s="151" t="s">
        <v>219</v>
      </c>
      <c r="C50" s="151"/>
      <c r="N50" s="46"/>
    </row>
    <row r="51" spans="2:14" ht="29.25" customHeight="1" x14ac:dyDescent="0.2">
      <c r="B51" s="159" t="s">
        <v>220</v>
      </c>
      <c r="C51" s="159"/>
      <c r="N51" s="46"/>
    </row>
    <row r="52" spans="2:14" x14ac:dyDescent="0.2">
      <c r="B52" s="159" t="s">
        <v>221</v>
      </c>
      <c r="C52" s="159"/>
      <c r="N52" s="46"/>
    </row>
    <row r="53" spans="2:14" ht="29.25" customHeight="1" x14ac:dyDescent="0.25">
      <c r="B53" s="160" t="s">
        <v>222</v>
      </c>
      <c r="C53" s="160"/>
      <c r="N53" s="46"/>
    </row>
    <row r="54" spans="2:14" ht="36.75" customHeight="1" x14ac:dyDescent="0.25">
      <c r="B54" s="160" t="s">
        <v>223</v>
      </c>
      <c r="C54" s="160"/>
      <c r="N54" s="46"/>
    </row>
    <row r="55" spans="2:14" x14ac:dyDescent="0.25">
      <c r="B55" s="40"/>
      <c r="C55" s="40"/>
      <c r="N55" s="46"/>
    </row>
    <row r="56" spans="2:14" x14ac:dyDescent="0.25">
      <c r="N56" s="46"/>
    </row>
    <row r="57" spans="2:14" x14ac:dyDescent="0.25">
      <c r="N57" s="46"/>
    </row>
    <row r="58" spans="2:14" x14ac:dyDescent="0.25">
      <c r="N58" s="46"/>
    </row>
    <row r="59" spans="2:14" x14ac:dyDescent="0.25">
      <c r="N59" s="46"/>
    </row>
    <row r="60" spans="2:14" ht="19.5" hidden="1" customHeight="1" x14ac:dyDescent="0.25">
      <c r="N60" s="46"/>
    </row>
    <row r="61" spans="2:14" ht="24.75" hidden="1" customHeight="1" x14ac:dyDescent="0.25">
      <c r="N61" s="46"/>
    </row>
    <row r="62" spans="2:14" hidden="1" x14ac:dyDescent="0.25">
      <c r="N62" s="46"/>
    </row>
    <row r="63" spans="2:14" x14ac:dyDescent="0.25">
      <c r="N63" s="46"/>
    </row>
    <row r="64" spans="2:14" x14ac:dyDescent="0.25">
      <c r="N64" s="46"/>
    </row>
    <row r="65" spans="14:14" x14ac:dyDescent="0.25">
      <c r="N65" s="46"/>
    </row>
  </sheetData>
  <mergeCells count="10">
    <mergeCell ref="B50:C50"/>
    <mergeCell ref="B51:C51"/>
    <mergeCell ref="B52:C52"/>
    <mergeCell ref="B53:C53"/>
    <mergeCell ref="B54:C54"/>
    <mergeCell ref="A1:D1"/>
    <mergeCell ref="A2:D2"/>
    <mergeCell ref="A3:D3"/>
    <mergeCell ref="A4:D4"/>
    <mergeCell ref="A5:D5"/>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election activeCell="D61" sqref="D61"/>
    </sheetView>
  </sheetViews>
  <sheetFormatPr baseColWidth="10" defaultColWidth="38.5703125" defaultRowHeight="15" x14ac:dyDescent="0.25"/>
  <cols>
    <col min="1" max="1" width="11.85546875" style="46" customWidth="1"/>
    <col min="2" max="2" width="56.7109375" style="46" customWidth="1"/>
    <col min="3" max="12" width="17.85546875" style="46" bestFit="1" customWidth="1"/>
    <col min="13" max="13" width="3.7109375" style="76" customWidth="1"/>
    <col min="14" max="20" width="17.85546875" style="46" bestFit="1" customWidth="1"/>
    <col min="21" max="24" width="18.85546875" style="46" bestFit="1" customWidth="1"/>
    <col min="25" max="16384" width="38.5703125" style="46"/>
  </cols>
  <sheetData>
    <row r="1" spans="1:13" s="54" customFormat="1" ht="26.25" customHeight="1" x14ac:dyDescent="0.2">
      <c r="A1" s="161" t="s">
        <v>0</v>
      </c>
      <c r="B1" s="161"/>
      <c r="C1" s="161"/>
      <c r="D1" s="161"/>
      <c r="E1" s="127"/>
      <c r="F1" s="127"/>
      <c r="G1" s="127"/>
      <c r="H1" s="127"/>
      <c r="I1" s="127"/>
      <c r="J1" s="127"/>
      <c r="K1" s="127"/>
      <c r="L1" s="127"/>
    </row>
    <row r="2" spans="1:13" s="54" customFormat="1" ht="21" customHeight="1" x14ac:dyDescent="0.2">
      <c r="A2" s="154" t="s">
        <v>1</v>
      </c>
      <c r="B2" s="154"/>
      <c r="C2" s="154"/>
      <c r="D2" s="154"/>
      <c r="E2" s="116"/>
      <c r="F2" s="116"/>
      <c r="G2" s="116"/>
      <c r="H2" s="116"/>
      <c r="I2" s="116"/>
      <c r="J2" s="116"/>
      <c r="K2" s="116"/>
      <c r="L2" s="116"/>
    </row>
    <row r="3" spans="1:13" s="54" customFormat="1" ht="15.75" customHeight="1" x14ac:dyDescent="0.2">
      <c r="A3" s="155" t="s">
        <v>2</v>
      </c>
      <c r="B3" s="155"/>
      <c r="C3" s="155"/>
      <c r="D3" s="155"/>
      <c r="E3" s="117"/>
      <c r="F3" s="117"/>
      <c r="G3" s="117"/>
      <c r="H3" s="117"/>
      <c r="I3" s="117"/>
      <c r="J3" s="117"/>
      <c r="K3" s="117"/>
      <c r="L3" s="117"/>
    </row>
    <row r="4" spans="1:13" s="54" customFormat="1" ht="15.75" customHeight="1" x14ac:dyDescent="0.2">
      <c r="A4" s="155" t="s">
        <v>3</v>
      </c>
      <c r="B4" s="155"/>
      <c r="C4" s="155"/>
      <c r="D4" s="155"/>
      <c r="E4" s="117"/>
      <c r="F4" s="117"/>
      <c r="G4" s="117"/>
      <c r="H4" s="117"/>
      <c r="I4" s="117"/>
      <c r="J4" s="117"/>
      <c r="K4" s="117"/>
      <c r="L4" s="117"/>
    </row>
    <row r="5" spans="1:13" s="54" customFormat="1" ht="15.75" x14ac:dyDescent="0.2">
      <c r="A5" s="155" t="s">
        <v>410</v>
      </c>
      <c r="B5" s="155"/>
      <c r="C5" s="155"/>
      <c r="D5" s="155"/>
      <c r="E5" s="117"/>
      <c r="F5" s="117"/>
      <c r="G5" s="117"/>
      <c r="H5" s="117"/>
      <c r="I5" s="117"/>
      <c r="J5" s="117"/>
      <c r="K5" s="117"/>
      <c r="L5" s="117"/>
    </row>
    <row r="6" spans="1:13" s="54" customFormat="1" x14ac:dyDescent="0.25">
      <c r="B6" s="55"/>
      <c r="C6"/>
    </row>
    <row r="7" spans="1:13" s="54" customFormat="1" ht="24" customHeight="1" x14ac:dyDescent="0.2">
      <c r="B7" s="8" t="s">
        <v>4</v>
      </c>
      <c r="C7" s="7">
        <v>2004</v>
      </c>
    </row>
    <row r="8" spans="1:13" x14ac:dyDescent="0.25">
      <c r="B8" s="12" t="s">
        <v>6</v>
      </c>
      <c r="C8" s="13">
        <f>+C9+C16+C20+C22</f>
        <v>92050147594.610001</v>
      </c>
      <c r="M8" s="46"/>
    </row>
    <row r="9" spans="1:13" s="103" customFormat="1" x14ac:dyDescent="0.25">
      <c r="B9" s="18" t="s">
        <v>9</v>
      </c>
      <c r="C9" s="17">
        <f>SUM(C10,C13)</f>
        <v>41015365144.18</v>
      </c>
    </row>
    <row r="10" spans="1:13" x14ac:dyDescent="0.25">
      <c r="B10" s="24" t="s">
        <v>12</v>
      </c>
      <c r="C10" s="19">
        <f>SUM(C11:C12)</f>
        <v>29012802468.760002</v>
      </c>
      <c r="M10" s="46"/>
    </row>
    <row r="11" spans="1:13" x14ac:dyDescent="0.25">
      <c r="B11" s="24" t="s">
        <v>350</v>
      </c>
      <c r="C11" s="19">
        <v>28334826344.490002</v>
      </c>
      <c r="M11" s="46"/>
    </row>
    <row r="12" spans="1:13" x14ac:dyDescent="0.25">
      <c r="B12" s="24" t="s">
        <v>351</v>
      </c>
      <c r="C12" s="19">
        <v>677976124.26999998</v>
      </c>
      <c r="M12" s="46"/>
    </row>
    <row r="13" spans="1:13" x14ac:dyDescent="0.25">
      <c r="B13" s="24" t="s">
        <v>15</v>
      </c>
      <c r="C13" s="19">
        <f>SUM(C14:C15)</f>
        <v>12002562675.42</v>
      </c>
      <c r="M13" s="46"/>
    </row>
    <row r="14" spans="1:13" x14ac:dyDescent="0.25">
      <c r="B14" s="24" t="s">
        <v>336</v>
      </c>
      <c r="C14" s="19">
        <v>4448076796.6099997</v>
      </c>
      <c r="M14" s="46"/>
    </row>
    <row r="15" spans="1:13" x14ac:dyDescent="0.25">
      <c r="B15" s="24" t="s">
        <v>337</v>
      </c>
      <c r="C15" s="19">
        <v>7554485878.8100004</v>
      </c>
      <c r="M15" s="46"/>
    </row>
    <row r="16" spans="1:13" s="103" customFormat="1" x14ac:dyDescent="0.25">
      <c r="B16" s="18" t="s">
        <v>204</v>
      </c>
      <c r="C16" s="17">
        <f>SUM(C17:C19)</f>
        <v>13717993694.229998</v>
      </c>
    </row>
    <row r="17" spans="2:13" x14ac:dyDescent="0.25">
      <c r="B17" s="24" t="s">
        <v>205</v>
      </c>
      <c r="C17" s="19">
        <v>2810783803.1199999</v>
      </c>
      <c r="M17" s="46"/>
    </row>
    <row r="18" spans="2:13" x14ac:dyDescent="0.25">
      <c r="B18" s="24" t="s">
        <v>20</v>
      </c>
      <c r="C18" s="19">
        <v>10872602683.73</v>
      </c>
      <c r="M18" s="46"/>
    </row>
    <row r="19" spans="2:13" x14ac:dyDescent="0.25">
      <c r="B19" s="24" t="s">
        <v>23</v>
      </c>
      <c r="C19" s="19">
        <v>34607207.380000003</v>
      </c>
      <c r="M19" s="46"/>
    </row>
    <row r="20" spans="2:13" s="103" customFormat="1" x14ac:dyDescent="0.25">
      <c r="B20" s="18" t="s">
        <v>26</v>
      </c>
      <c r="C20" s="17">
        <f>+C21</f>
        <v>5141259385.2400007</v>
      </c>
    </row>
    <row r="21" spans="2:13" x14ac:dyDescent="0.25">
      <c r="B21" s="24" t="s">
        <v>29</v>
      </c>
      <c r="C21" s="19">
        <v>5141259385.2400007</v>
      </c>
      <c r="M21" s="46"/>
    </row>
    <row r="22" spans="2:13" s="103" customFormat="1" x14ac:dyDescent="0.25">
      <c r="B22" s="18" t="s">
        <v>206</v>
      </c>
      <c r="C22" s="17">
        <f>SUM(C23:C25)</f>
        <v>32175529370.960011</v>
      </c>
    </row>
    <row r="23" spans="2:13" x14ac:dyDescent="0.25">
      <c r="B23" s="24" t="s">
        <v>207</v>
      </c>
      <c r="C23" s="19">
        <v>13096545113.440001</v>
      </c>
      <c r="M23" s="46"/>
    </row>
    <row r="24" spans="2:13" x14ac:dyDescent="0.25">
      <c r="B24" s="24" t="s">
        <v>338</v>
      </c>
      <c r="C24" s="19">
        <v>19012460698.460007</v>
      </c>
      <c r="M24" s="46"/>
    </row>
    <row r="25" spans="2:13" x14ac:dyDescent="0.25">
      <c r="B25" s="24" t="s">
        <v>339</v>
      </c>
      <c r="C25" s="19">
        <v>66523559.059999995</v>
      </c>
      <c r="M25" s="46"/>
    </row>
    <row r="26" spans="2:13" s="103" customFormat="1" x14ac:dyDescent="0.25">
      <c r="B26" s="12" t="s">
        <v>208</v>
      </c>
      <c r="C26" s="13">
        <f>+C27+C35</f>
        <v>28981344273.030006</v>
      </c>
    </row>
    <row r="27" spans="2:13" s="103" customFormat="1" x14ac:dyDescent="0.25">
      <c r="B27" s="18" t="s">
        <v>209</v>
      </c>
      <c r="C27" s="17">
        <f>SUM(C28:C30,C33:C34)</f>
        <v>11875971161.85</v>
      </c>
    </row>
    <row r="28" spans="2:13" x14ac:dyDescent="0.25">
      <c r="B28" s="24" t="s">
        <v>210</v>
      </c>
      <c r="C28" s="19">
        <v>2038567000.6400006</v>
      </c>
      <c r="M28" s="46"/>
    </row>
    <row r="29" spans="2:13" x14ac:dyDescent="0.25">
      <c r="B29" s="24" t="s">
        <v>211</v>
      </c>
      <c r="C29" s="19">
        <v>7457010619.3699999</v>
      </c>
      <c r="M29" s="46"/>
    </row>
    <row r="30" spans="2:13" x14ac:dyDescent="0.25">
      <c r="B30" s="24" t="s">
        <v>341</v>
      </c>
      <c r="C30" s="19">
        <f>SUM(C31:C32)</f>
        <v>1991084632.3099999</v>
      </c>
      <c r="M30" s="46"/>
    </row>
    <row r="31" spans="2:13" x14ac:dyDescent="0.25">
      <c r="B31" s="24" t="s">
        <v>352</v>
      </c>
      <c r="C31" s="19">
        <v>802849142.72000003</v>
      </c>
      <c r="M31" s="46"/>
    </row>
    <row r="32" spans="2:13" x14ac:dyDescent="0.25">
      <c r="B32" s="24" t="s">
        <v>353</v>
      </c>
      <c r="C32" s="19">
        <v>1188235489.5899999</v>
      </c>
      <c r="M32" s="46"/>
    </row>
    <row r="33" spans="2:13" x14ac:dyDescent="0.25">
      <c r="B33" s="24" t="s">
        <v>354</v>
      </c>
      <c r="C33" s="19">
        <v>59309815.829999998</v>
      </c>
      <c r="M33" s="46"/>
    </row>
    <row r="34" spans="2:13" x14ac:dyDescent="0.25">
      <c r="B34" s="24" t="s">
        <v>355</v>
      </c>
      <c r="C34" s="19">
        <v>329999093.69999999</v>
      </c>
      <c r="M34" s="46"/>
    </row>
    <row r="35" spans="2:13" s="103" customFormat="1" x14ac:dyDescent="0.25">
      <c r="B35" s="18" t="s">
        <v>212</v>
      </c>
      <c r="C35" s="17">
        <f>SUM(C36:C37)</f>
        <v>17105373111.180004</v>
      </c>
    </row>
    <row r="36" spans="2:13" x14ac:dyDescent="0.25">
      <c r="B36" s="24" t="s">
        <v>213</v>
      </c>
      <c r="C36" s="19">
        <v>39399975.200000003</v>
      </c>
      <c r="M36" s="46"/>
    </row>
    <row r="37" spans="2:13" x14ac:dyDescent="0.25">
      <c r="B37" s="24" t="s">
        <v>356</v>
      </c>
      <c r="C37" s="19">
        <v>17065973135.980003</v>
      </c>
      <c r="M37" s="46"/>
    </row>
    <row r="38" spans="2:13" x14ac:dyDescent="0.25">
      <c r="B38" s="8" t="s">
        <v>347</v>
      </c>
      <c r="C38" s="33">
        <f>+C8+C26</f>
        <v>121031491867.64001</v>
      </c>
      <c r="M38" s="46"/>
    </row>
    <row r="39" spans="2:13" s="72" customFormat="1" x14ac:dyDescent="0.25">
      <c r="B39" s="68"/>
      <c r="C39" s="70"/>
    </row>
    <row r="40" spans="2:13" x14ac:dyDescent="0.25">
      <c r="B40" s="8" t="s">
        <v>4</v>
      </c>
      <c r="C40" s="33"/>
      <c r="M40" s="46"/>
    </row>
    <row r="41" spans="2:13" x14ac:dyDescent="0.25">
      <c r="B41" s="12" t="s">
        <v>348</v>
      </c>
      <c r="C41" s="13">
        <f>+C52</f>
        <v>21030728700.639999</v>
      </c>
      <c r="M41" s="46"/>
    </row>
    <row r="42" spans="2:13" ht="16.5" customHeight="1" x14ac:dyDescent="0.25">
      <c r="B42" s="18" t="s">
        <v>215</v>
      </c>
      <c r="C42" s="17">
        <f>+C43</f>
        <v>28104747.400000002</v>
      </c>
      <c r="M42" s="46"/>
    </row>
    <row r="43" spans="2:13" x14ac:dyDescent="0.25">
      <c r="B43" s="24" t="s">
        <v>216</v>
      </c>
      <c r="C43" s="19">
        <v>28104747.400000002</v>
      </c>
      <c r="M43" s="46"/>
    </row>
    <row r="44" spans="2:13" x14ac:dyDescent="0.25">
      <c r="B44" s="18" t="s">
        <v>46</v>
      </c>
      <c r="C44" s="17">
        <f>+C45+C47</f>
        <v>17465998084.889999</v>
      </c>
      <c r="M44" s="46"/>
    </row>
    <row r="45" spans="2:13" x14ac:dyDescent="0.25">
      <c r="B45" s="24" t="s">
        <v>49</v>
      </c>
      <c r="C45" s="19">
        <v>3299197852.9899998</v>
      </c>
      <c r="M45" s="46"/>
    </row>
    <row r="46" spans="2:13" x14ac:dyDescent="0.25">
      <c r="B46" s="24" t="s">
        <v>357</v>
      </c>
      <c r="C46" s="19">
        <v>3299197852.9899998</v>
      </c>
      <c r="M46" s="46"/>
    </row>
    <row r="47" spans="2:13" x14ac:dyDescent="0.25">
      <c r="B47" s="24" t="s">
        <v>52</v>
      </c>
      <c r="C47" s="19">
        <v>14166800231.9</v>
      </c>
      <c r="M47" s="46"/>
    </row>
    <row r="48" spans="2:13" x14ac:dyDescent="0.25">
      <c r="B48" s="24" t="s">
        <v>358</v>
      </c>
      <c r="C48" s="19">
        <v>14166800231.9</v>
      </c>
      <c r="M48" s="46"/>
    </row>
    <row r="49" spans="2:13" x14ac:dyDescent="0.25">
      <c r="B49" s="18" t="s">
        <v>55</v>
      </c>
      <c r="C49" s="17">
        <f>+C50+C51</f>
        <v>3536625868.3500004</v>
      </c>
      <c r="M49" s="46"/>
    </row>
    <row r="50" spans="2:13" x14ac:dyDescent="0.25">
      <c r="B50" s="24" t="s">
        <v>359</v>
      </c>
      <c r="C50" s="19">
        <v>50106198.049999997</v>
      </c>
      <c r="M50" s="46"/>
    </row>
    <row r="51" spans="2:13" x14ac:dyDescent="0.25">
      <c r="B51" s="24" t="s">
        <v>360</v>
      </c>
      <c r="C51" s="19">
        <v>3486519670.3000002</v>
      </c>
      <c r="M51" s="46"/>
    </row>
    <row r="52" spans="2:13" x14ac:dyDescent="0.25">
      <c r="B52" s="8" t="s">
        <v>217</v>
      </c>
      <c r="C52" s="33">
        <f t="shared" ref="C52" si="0">+C42+C44+C49</f>
        <v>21030728700.639999</v>
      </c>
      <c r="M52" s="46"/>
    </row>
    <row r="53" spans="2:13" x14ac:dyDescent="0.25">
      <c r="B53" s="37"/>
      <c r="C53" s="23"/>
      <c r="M53" s="46"/>
    </row>
    <row r="54" spans="2:13" x14ac:dyDescent="0.25">
      <c r="B54" s="8" t="s">
        <v>218</v>
      </c>
      <c r="C54" s="33">
        <f>+C38+C52</f>
        <v>142062220568.28003</v>
      </c>
      <c r="M54" s="46"/>
    </row>
    <row r="55" spans="2:13" ht="24.75" customHeight="1" x14ac:dyDescent="0.2">
      <c r="B55" s="151" t="s">
        <v>219</v>
      </c>
      <c r="C55" s="151"/>
      <c r="M55" s="46"/>
    </row>
    <row r="56" spans="2:13" ht="24.75" customHeight="1" x14ac:dyDescent="0.2">
      <c r="B56" s="159" t="s">
        <v>220</v>
      </c>
      <c r="C56" s="159"/>
      <c r="M56" s="46"/>
    </row>
    <row r="57" spans="2:13" x14ac:dyDescent="0.2">
      <c r="B57" s="159" t="s">
        <v>221</v>
      </c>
      <c r="C57" s="159"/>
      <c r="M57" s="46"/>
    </row>
    <row r="58" spans="2:13" ht="36" customHeight="1" x14ac:dyDescent="0.25">
      <c r="B58" s="160" t="s">
        <v>222</v>
      </c>
      <c r="C58" s="160"/>
      <c r="M58" s="46"/>
    </row>
    <row r="59" spans="2:13" ht="40.5" customHeight="1" x14ac:dyDescent="0.25">
      <c r="B59" s="160" t="s">
        <v>223</v>
      </c>
      <c r="C59" s="160"/>
      <c r="M59" s="46"/>
    </row>
    <row r="60" spans="2:13" x14ac:dyDescent="0.25">
      <c r="B60" s="40"/>
      <c r="C60" s="40"/>
      <c r="M60" s="46"/>
    </row>
    <row r="61" spans="2:13" x14ac:dyDescent="0.25">
      <c r="C61" s="41"/>
      <c r="M61" s="46"/>
    </row>
    <row r="62" spans="2:13" x14ac:dyDescent="0.25">
      <c r="C62" s="41"/>
      <c r="M62" s="46"/>
    </row>
    <row r="63" spans="2:13" x14ac:dyDescent="0.25">
      <c r="C63" s="41"/>
      <c r="M63" s="46"/>
    </row>
    <row r="64" spans="2:13" ht="19.5" hidden="1" customHeight="1" x14ac:dyDescent="0.25">
      <c r="C64" s="41"/>
      <c r="M64" s="46"/>
    </row>
    <row r="65" spans="3:13" ht="24.75" hidden="1" customHeight="1" x14ac:dyDescent="0.25">
      <c r="C65" s="41"/>
      <c r="M65" s="46"/>
    </row>
    <row r="66" spans="3:13" hidden="1" x14ac:dyDescent="0.25">
      <c r="C66" s="41"/>
      <c r="M66" s="46"/>
    </row>
    <row r="67" spans="3:13" x14ac:dyDescent="0.25">
      <c r="C67" s="41"/>
      <c r="M67" s="46"/>
    </row>
    <row r="68" spans="3:13" x14ac:dyDescent="0.25">
      <c r="C68" s="41"/>
      <c r="M68" s="46"/>
    </row>
    <row r="69" spans="3:13" x14ac:dyDescent="0.25">
      <c r="M69" s="46"/>
    </row>
  </sheetData>
  <mergeCells count="10">
    <mergeCell ref="A1:D1"/>
    <mergeCell ref="A2:D2"/>
    <mergeCell ref="A3:D3"/>
    <mergeCell ref="A4:D4"/>
    <mergeCell ref="A5:D5"/>
    <mergeCell ref="B55:C55"/>
    <mergeCell ref="B56:C56"/>
    <mergeCell ref="B57:C57"/>
    <mergeCell ref="B58:C58"/>
    <mergeCell ref="B59:C59"/>
  </mergeCells>
  <pageMargins left="0.7" right="0.7" top="0.75" bottom="0.75" header="0.3" footer="0.3"/>
  <ignoredErrors>
    <ignoredError sqref="C27 C3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election activeCell="B32" sqref="B32"/>
    </sheetView>
  </sheetViews>
  <sheetFormatPr baseColWidth="10" defaultColWidth="10.5703125" defaultRowHeight="15" x14ac:dyDescent="0.25"/>
  <cols>
    <col min="1" max="1" width="27.140625" style="2" customWidth="1"/>
    <col min="2" max="2" width="45.85546875" style="2" customWidth="1"/>
    <col min="3" max="3" width="14.42578125" style="2" customWidth="1"/>
    <col min="4" max="16384" width="10.5703125" style="2"/>
  </cols>
  <sheetData>
    <row r="1" spans="1:5" x14ac:dyDescent="0.25">
      <c r="A1" s="1"/>
      <c r="B1" s="1"/>
      <c r="C1" s="1"/>
    </row>
    <row r="2" spans="1:5" ht="26.25" x14ac:dyDescent="0.25">
      <c r="A2" s="147" t="s">
        <v>0</v>
      </c>
      <c r="B2" s="147"/>
      <c r="C2" s="147"/>
      <c r="D2" s="147"/>
      <c r="E2" s="147"/>
    </row>
    <row r="3" spans="1:5" ht="18" customHeight="1" x14ac:dyDescent="0.25">
      <c r="A3" s="146" t="s">
        <v>1</v>
      </c>
      <c r="B3" s="146"/>
      <c r="C3" s="146"/>
      <c r="D3" s="146"/>
      <c r="E3" s="146"/>
    </row>
    <row r="4" spans="1:5" ht="15.75" x14ac:dyDescent="0.25">
      <c r="A4" s="145" t="s">
        <v>2</v>
      </c>
      <c r="B4" s="145"/>
      <c r="C4" s="145"/>
      <c r="D4" s="145"/>
      <c r="E4" s="145"/>
    </row>
    <row r="5" spans="1:5" ht="15.75" x14ac:dyDescent="0.25">
      <c r="A5" s="145" t="s">
        <v>3</v>
      </c>
      <c r="B5" s="145"/>
      <c r="C5" s="145"/>
      <c r="D5" s="145"/>
      <c r="E5" s="145"/>
    </row>
    <row r="6" spans="1:5" ht="15.75" x14ac:dyDescent="0.25">
      <c r="A6" s="145" t="s">
        <v>391</v>
      </c>
      <c r="B6" s="145"/>
      <c r="C6" s="145"/>
      <c r="D6" s="145"/>
      <c r="E6" s="145"/>
    </row>
    <row r="7" spans="1:5" x14ac:dyDescent="0.25">
      <c r="A7" s="144"/>
      <c r="B7" s="144"/>
      <c r="C7" s="144"/>
      <c r="D7" s="144"/>
      <c r="E7" s="144"/>
    </row>
    <row r="8" spans="1:5" x14ac:dyDescent="0.25">
      <c r="B8" s="5"/>
      <c r="C8"/>
    </row>
    <row r="9" spans="1:5" x14ac:dyDescent="0.25">
      <c r="B9" s="6" t="s">
        <v>4</v>
      </c>
      <c r="C9" s="7">
        <v>1969</v>
      </c>
    </row>
    <row r="10" spans="1:5" x14ac:dyDescent="0.25">
      <c r="B10" s="11" t="s">
        <v>5</v>
      </c>
      <c r="C10" s="109">
        <f>+C11+C15</f>
        <v>162302556</v>
      </c>
    </row>
    <row r="11" spans="1:5" x14ac:dyDescent="0.25">
      <c r="B11" s="16" t="s">
        <v>109</v>
      </c>
      <c r="C11" s="110">
        <f>SUM(C12:C14)</f>
        <v>124551937</v>
      </c>
    </row>
    <row r="12" spans="1:5" x14ac:dyDescent="0.25">
      <c r="B12" s="22" t="s">
        <v>110</v>
      </c>
      <c r="C12" s="3">
        <v>104009391</v>
      </c>
    </row>
    <row r="13" spans="1:5" x14ac:dyDescent="0.25">
      <c r="B13" s="22" t="s">
        <v>111</v>
      </c>
      <c r="C13" s="3">
        <v>18319666</v>
      </c>
    </row>
    <row r="14" spans="1:5" x14ac:dyDescent="0.25">
      <c r="B14" s="27" t="s">
        <v>112</v>
      </c>
      <c r="C14" s="3">
        <v>2222880</v>
      </c>
    </row>
    <row r="15" spans="1:5" x14ac:dyDescent="0.25">
      <c r="B15" s="16" t="s">
        <v>113</v>
      </c>
      <c r="C15" s="110">
        <f>SUM(C16:C18)</f>
        <v>37750619</v>
      </c>
    </row>
    <row r="16" spans="1:5" x14ac:dyDescent="0.25">
      <c r="B16" s="22" t="s">
        <v>114</v>
      </c>
      <c r="C16" s="3">
        <v>24169309</v>
      </c>
    </row>
    <row r="17" spans="2:3" x14ac:dyDescent="0.25">
      <c r="B17" s="22" t="s">
        <v>115</v>
      </c>
      <c r="C17" s="3">
        <v>13496777</v>
      </c>
    </row>
    <row r="18" spans="2:3" x14ac:dyDescent="0.25">
      <c r="B18" s="22" t="s">
        <v>116</v>
      </c>
      <c r="C18" s="3">
        <v>84533</v>
      </c>
    </row>
    <row r="19" spans="2:3" x14ac:dyDescent="0.25">
      <c r="B19" s="34" t="s">
        <v>117</v>
      </c>
      <c r="C19" s="109">
        <f>+C20+C30+C31</f>
        <v>73022898</v>
      </c>
    </row>
    <row r="20" spans="2:3" x14ac:dyDescent="0.25">
      <c r="B20" s="34" t="s">
        <v>118</v>
      </c>
      <c r="C20" s="109">
        <f>+C21+C27</f>
        <v>47210951</v>
      </c>
    </row>
    <row r="21" spans="2:3" x14ac:dyDescent="0.25">
      <c r="B21" s="35" t="s">
        <v>119</v>
      </c>
      <c r="C21" s="110">
        <f t="shared" ref="C21" si="0">SUM(C22:C25)</f>
        <v>45277930</v>
      </c>
    </row>
    <row r="22" spans="2:3" x14ac:dyDescent="0.25">
      <c r="B22" s="27" t="s">
        <v>120</v>
      </c>
      <c r="C22" s="3">
        <v>37311808</v>
      </c>
    </row>
    <row r="23" spans="2:3" x14ac:dyDescent="0.25">
      <c r="B23" s="27" t="s">
        <v>121</v>
      </c>
      <c r="C23" s="111">
        <v>3964995</v>
      </c>
    </row>
    <row r="24" spans="2:3" x14ac:dyDescent="0.25">
      <c r="B24" s="27" t="s">
        <v>122</v>
      </c>
      <c r="C24" s="111">
        <v>1978202</v>
      </c>
    </row>
    <row r="25" spans="2:3" x14ac:dyDescent="0.25">
      <c r="B25" s="27" t="s">
        <v>123</v>
      </c>
      <c r="C25" s="3">
        <v>2022925</v>
      </c>
    </row>
    <row r="26" spans="2:3" x14ac:dyDescent="0.25">
      <c r="B26" s="36" t="s">
        <v>60</v>
      </c>
      <c r="C26" s="110">
        <v>21498323.000000004</v>
      </c>
    </row>
    <row r="27" spans="2:3" x14ac:dyDescent="0.25">
      <c r="B27" s="35" t="s">
        <v>124</v>
      </c>
      <c r="C27" s="110">
        <f>SUM(C28:C29)</f>
        <v>1933021</v>
      </c>
    </row>
    <row r="28" spans="2:3" x14ac:dyDescent="0.25">
      <c r="B28" s="27" t="s">
        <v>125</v>
      </c>
      <c r="C28" s="3">
        <v>1733021</v>
      </c>
    </row>
    <row r="29" spans="2:3" x14ac:dyDescent="0.25">
      <c r="B29" s="27" t="s">
        <v>126</v>
      </c>
      <c r="C29" s="111">
        <v>200000</v>
      </c>
    </row>
    <row r="30" spans="2:3" s="39" customFormat="1" x14ac:dyDescent="0.25">
      <c r="B30" s="35" t="s">
        <v>127</v>
      </c>
      <c r="C30" s="109">
        <v>17277317</v>
      </c>
    </row>
    <row r="31" spans="2:3" s="39" customFormat="1" x14ac:dyDescent="0.25">
      <c r="B31" s="35" t="s">
        <v>414</v>
      </c>
      <c r="C31" s="109">
        <f>SUM(C32:C33)</f>
        <v>8534630</v>
      </c>
    </row>
    <row r="32" spans="2:3" x14ac:dyDescent="0.25">
      <c r="B32" s="27" t="s">
        <v>94</v>
      </c>
      <c r="C32" s="3">
        <v>5493929</v>
      </c>
    </row>
    <row r="33" spans="2:3" x14ac:dyDescent="0.25">
      <c r="B33" s="27" t="s">
        <v>95</v>
      </c>
      <c r="C33" s="3">
        <v>3040701</v>
      </c>
    </row>
    <row r="34" spans="2:3" x14ac:dyDescent="0.25">
      <c r="B34" s="6" t="s">
        <v>86</v>
      </c>
      <c r="C34" s="114">
        <f>+C10+C19</f>
        <v>235325454</v>
      </c>
    </row>
    <row r="35" spans="2:3" x14ac:dyDescent="0.25">
      <c r="B35" s="38" t="s">
        <v>64</v>
      </c>
    </row>
    <row r="36" spans="2:3" ht="48" customHeight="1" x14ac:dyDescent="0.25">
      <c r="B36" s="139" t="s">
        <v>66</v>
      </c>
      <c r="C36" s="139"/>
    </row>
    <row r="37" spans="2:3" x14ac:dyDescent="0.25">
      <c r="B37" s="43" t="s">
        <v>70</v>
      </c>
      <c r="C37" s="51"/>
    </row>
    <row r="38" spans="2:3" x14ac:dyDescent="0.25">
      <c r="B38" s="139" t="s">
        <v>72</v>
      </c>
      <c r="C38" s="139"/>
    </row>
    <row r="39" spans="2:3" x14ac:dyDescent="0.25">
      <c r="B39" s="139" t="s">
        <v>73</v>
      </c>
      <c r="C39" s="139"/>
    </row>
    <row r="40" spans="2:3" x14ac:dyDescent="0.25">
      <c r="B40" s="139" t="s">
        <v>75</v>
      </c>
      <c r="C40" s="139"/>
    </row>
    <row r="42" spans="2:3" x14ac:dyDescent="0.25">
      <c r="C42" s="52"/>
    </row>
  </sheetData>
  <mergeCells count="10">
    <mergeCell ref="B38:C38"/>
    <mergeCell ref="B39:C39"/>
    <mergeCell ref="B40:C40"/>
    <mergeCell ref="A5:E5"/>
    <mergeCell ref="A6:E6"/>
    <mergeCell ref="A4:E4"/>
    <mergeCell ref="A3:E3"/>
    <mergeCell ref="A2:E2"/>
    <mergeCell ref="A7:E7"/>
    <mergeCell ref="B36:C36"/>
  </mergeCells>
  <pageMargins left="0.7" right="0.7" top="0.75" bottom="0.75" header="0.3" footer="0.3"/>
  <ignoredErrors>
    <ignoredError sqref="C21 C27"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workbookViewId="0">
      <selection activeCell="E51" sqref="E51"/>
    </sheetView>
  </sheetViews>
  <sheetFormatPr baseColWidth="10" defaultColWidth="38.5703125" defaultRowHeight="15" x14ac:dyDescent="0.25"/>
  <cols>
    <col min="1" max="1" width="7.42578125" style="46" customWidth="1"/>
    <col min="2" max="2" width="55.5703125" style="46" customWidth="1"/>
    <col min="3" max="11" width="17.85546875" style="46" bestFit="1" customWidth="1"/>
    <col min="12" max="12" width="3.7109375" style="76" customWidth="1"/>
    <col min="13" max="19" width="17.85546875" style="46" bestFit="1" customWidth="1"/>
    <col min="20" max="23" width="18.85546875" style="46" bestFit="1" customWidth="1"/>
    <col min="24" max="16384" width="38.5703125" style="46"/>
  </cols>
  <sheetData>
    <row r="1" spans="1:12" s="54" customFormat="1" ht="26.25" customHeight="1" x14ac:dyDescent="0.2">
      <c r="A1" s="161" t="s">
        <v>0</v>
      </c>
      <c r="B1" s="161"/>
      <c r="C1" s="161"/>
      <c r="D1" s="161"/>
      <c r="E1" s="127"/>
      <c r="F1" s="127"/>
      <c r="G1" s="127"/>
      <c r="H1" s="127"/>
      <c r="I1" s="127"/>
      <c r="J1" s="127"/>
      <c r="K1" s="127"/>
    </row>
    <row r="2" spans="1:12" s="54" customFormat="1" ht="21" customHeight="1" x14ac:dyDescent="0.2">
      <c r="A2" s="154" t="s">
        <v>1</v>
      </c>
      <c r="B2" s="154"/>
      <c r="C2" s="154"/>
      <c r="D2" s="154"/>
      <c r="E2" s="116"/>
      <c r="F2" s="116"/>
      <c r="G2" s="116"/>
      <c r="H2" s="116"/>
      <c r="I2" s="116"/>
      <c r="J2" s="116"/>
      <c r="K2" s="116"/>
    </row>
    <row r="3" spans="1:12" s="54" customFormat="1" ht="15.75" customHeight="1" x14ac:dyDescent="0.2">
      <c r="A3" s="155" t="s">
        <v>2</v>
      </c>
      <c r="B3" s="155"/>
      <c r="C3" s="155"/>
      <c r="D3" s="155"/>
      <c r="E3" s="117"/>
      <c r="F3" s="117"/>
      <c r="G3" s="117"/>
      <c r="H3" s="117"/>
      <c r="I3" s="117"/>
      <c r="J3" s="117"/>
      <c r="K3" s="117"/>
    </row>
    <row r="4" spans="1:12" s="54" customFormat="1" ht="15.75" customHeight="1" x14ac:dyDescent="0.2">
      <c r="A4" s="155" t="s">
        <v>3</v>
      </c>
      <c r="B4" s="155"/>
      <c r="C4" s="155"/>
      <c r="D4" s="155"/>
      <c r="E4" s="117"/>
      <c r="F4" s="117"/>
      <c r="G4" s="117"/>
      <c r="H4" s="117"/>
      <c r="I4" s="117"/>
      <c r="J4" s="117"/>
      <c r="K4" s="117"/>
    </row>
    <row r="5" spans="1:12" s="54" customFormat="1" ht="15.75" x14ac:dyDescent="0.2">
      <c r="A5" s="155" t="s">
        <v>411</v>
      </c>
      <c r="B5" s="155"/>
      <c r="C5" s="155"/>
      <c r="D5" s="155"/>
      <c r="E5" s="117"/>
      <c r="F5" s="117"/>
      <c r="G5" s="117"/>
      <c r="H5" s="117"/>
      <c r="I5" s="117"/>
      <c r="J5" s="117"/>
      <c r="K5" s="117"/>
    </row>
    <row r="6" spans="1:12" s="54" customFormat="1" x14ac:dyDescent="0.25">
      <c r="B6" s="55"/>
      <c r="C6"/>
    </row>
    <row r="7" spans="1:12" s="54" customFormat="1" ht="24" customHeight="1" x14ac:dyDescent="0.2">
      <c r="B7" s="8" t="s">
        <v>4</v>
      </c>
      <c r="C7" s="7">
        <v>2005</v>
      </c>
    </row>
    <row r="8" spans="1:12" x14ac:dyDescent="0.25">
      <c r="B8" s="12" t="s">
        <v>6</v>
      </c>
      <c r="C8" s="13">
        <f t="shared" ref="C8" si="0">+C9+C16+C20+C22</f>
        <v>120034896541.22002</v>
      </c>
      <c r="L8" s="46"/>
    </row>
    <row r="9" spans="1:12" s="103" customFormat="1" x14ac:dyDescent="0.25">
      <c r="B9" s="18" t="s">
        <v>9</v>
      </c>
      <c r="C9" s="17">
        <f t="shared" ref="C9" si="1">SUM(C10,C13)</f>
        <v>55327053431.770004</v>
      </c>
    </row>
    <row r="10" spans="1:12" x14ac:dyDescent="0.25">
      <c r="B10" s="24" t="s">
        <v>12</v>
      </c>
      <c r="C10" s="19">
        <f t="shared" ref="C10" si="2">SUM(C11:C12)</f>
        <v>37191107158.550003</v>
      </c>
      <c r="L10" s="46"/>
    </row>
    <row r="11" spans="1:12" x14ac:dyDescent="0.25">
      <c r="B11" s="24" t="s">
        <v>350</v>
      </c>
      <c r="C11" s="19">
        <v>35538413486.5</v>
      </c>
      <c r="L11" s="46"/>
    </row>
    <row r="12" spans="1:12" x14ac:dyDescent="0.25">
      <c r="B12" s="24" t="s">
        <v>351</v>
      </c>
      <c r="C12" s="19">
        <v>1652693672.05</v>
      </c>
      <c r="L12" s="46"/>
    </row>
    <row r="13" spans="1:12" x14ac:dyDescent="0.25">
      <c r="B13" s="24" t="s">
        <v>15</v>
      </c>
      <c r="C13" s="19">
        <f t="shared" ref="C13" si="3">SUM(C14:C15)</f>
        <v>18135946273.220001</v>
      </c>
      <c r="L13" s="46"/>
    </row>
    <row r="14" spans="1:12" x14ac:dyDescent="0.25">
      <c r="B14" s="24" t="s">
        <v>336</v>
      </c>
      <c r="C14" s="19">
        <v>6482765113.6300001</v>
      </c>
      <c r="L14" s="46"/>
    </row>
    <row r="15" spans="1:12" x14ac:dyDescent="0.25">
      <c r="B15" s="24" t="s">
        <v>337</v>
      </c>
      <c r="C15" s="19">
        <v>11653181159.59</v>
      </c>
      <c r="L15" s="46"/>
    </row>
    <row r="16" spans="1:12" s="103" customFormat="1" x14ac:dyDescent="0.25">
      <c r="B16" s="18" t="s">
        <v>204</v>
      </c>
      <c r="C16" s="17">
        <f t="shared" ref="C16" si="4">SUM(C17:C19)</f>
        <v>10791551483.68</v>
      </c>
    </row>
    <row r="17" spans="2:12" x14ac:dyDescent="0.25">
      <c r="B17" s="24" t="s">
        <v>205</v>
      </c>
      <c r="C17" s="19">
        <v>4244510827.0799999</v>
      </c>
      <c r="L17" s="46"/>
    </row>
    <row r="18" spans="2:12" x14ac:dyDescent="0.25">
      <c r="B18" s="24" t="s">
        <v>20</v>
      </c>
      <c r="C18" s="19">
        <v>6547040656.6000013</v>
      </c>
      <c r="L18" s="46"/>
    </row>
    <row r="19" spans="2:12" x14ac:dyDescent="0.25">
      <c r="B19" s="24" t="s">
        <v>23</v>
      </c>
      <c r="C19" s="19">
        <v>0</v>
      </c>
      <c r="L19" s="46"/>
    </row>
    <row r="20" spans="2:12" s="103" customFormat="1" x14ac:dyDescent="0.25">
      <c r="B20" s="18" t="s">
        <v>26</v>
      </c>
      <c r="C20" s="17">
        <f t="shared" ref="C20" si="5">+C21</f>
        <v>7188349181.1700001</v>
      </c>
    </row>
    <row r="21" spans="2:12" x14ac:dyDescent="0.25">
      <c r="B21" s="24" t="s">
        <v>29</v>
      </c>
      <c r="C21" s="19">
        <v>7188349181.1700001</v>
      </c>
      <c r="L21" s="46"/>
    </row>
    <row r="22" spans="2:12" s="103" customFormat="1" x14ac:dyDescent="0.25">
      <c r="B22" s="18" t="s">
        <v>206</v>
      </c>
      <c r="C22" s="17">
        <f t="shared" ref="C22" si="6">SUM(C23:C25)</f>
        <v>46727942444.600006</v>
      </c>
    </row>
    <row r="23" spans="2:12" x14ac:dyDescent="0.25">
      <c r="B23" s="24" t="s">
        <v>207</v>
      </c>
      <c r="C23" s="19">
        <v>7831579030.2600012</v>
      </c>
      <c r="L23" s="46"/>
    </row>
    <row r="24" spans="2:12" x14ac:dyDescent="0.25">
      <c r="B24" s="24" t="s">
        <v>338</v>
      </c>
      <c r="C24" s="19">
        <v>38707776632.400002</v>
      </c>
      <c r="L24" s="46"/>
    </row>
    <row r="25" spans="2:12" x14ac:dyDescent="0.25">
      <c r="B25" s="24" t="s">
        <v>339</v>
      </c>
      <c r="C25" s="19">
        <v>188586781.94</v>
      </c>
      <c r="L25" s="46"/>
    </row>
    <row r="26" spans="2:12" s="103" customFormat="1" x14ac:dyDescent="0.25">
      <c r="B26" s="12" t="s">
        <v>208</v>
      </c>
      <c r="C26" s="13">
        <f t="shared" ref="C26" si="7">+C27+C35</f>
        <v>42342806541.449997</v>
      </c>
    </row>
    <row r="27" spans="2:12" s="103" customFormat="1" x14ac:dyDescent="0.25">
      <c r="B27" s="18" t="s">
        <v>209</v>
      </c>
      <c r="C27" s="17">
        <f t="shared" ref="C27" si="8">SUM(C28:C30,C33:C34)</f>
        <v>20876457965.039997</v>
      </c>
    </row>
    <row r="28" spans="2:12" x14ac:dyDescent="0.25">
      <c r="B28" s="24" t="s">
        <v>210</v>
      </c>
      <c r="C28" s="19">
        <v>3421354689.5500011</v>
      </c>
      <c r="L28" s="46"/>
    </row>
    <row r="29" spans="2:12" x14ac:dyDescent="0.25">
      <c r="B29" s="24" t="s">
        <v>211</v>
      </c>
      <c r="C29" s="19">
        <v>13785848524.119999</v>
      </c>
      <c r="L29" s="46"/>
    </row>
    <row r="30" spans="2:12" x14ac:dyDescent="0.25">
      <c r="B30" s="24" t="s">
        <v>341</v>
      </c>
      <c r="C30" s="19">
        <f t="shared" ref="C30" si="9">SUM(C31:C32)</f>
        <v>3030527377.23</v>
      </c>
      <c r="L30" s="46"/>
    </row>
    <row r="31" spans="2:12" x14ac:dyDescent="0.25">
      <c r="B31" s="24" t="s">
        <v>352</v>
      </c>
      <c r="C31" s="19">
        <v>708085897.44000006</v>
      </c>
      <c r="L31" s="46"/>
    </row>
    <row r="32" spans="2:12" x14ac:dyDescent="0.25">
      <c r="B32" s="24" t="s">
        <v>353</v>
      </c>
      <c r="C32" s="19">
        <v>2322441479.79</v>
      </c>
      <c r="L32" s="46"/>
    </row>
    <row r="33" spans="2:12" x14ac:dyDescent="0.25">
      <c r="B33" s="24" t="s">
        <v>354</v>
      </c>
      <c r="C33" s="19">
        <v>137512999.99999997</v>
      </c>
      <c r="L33" s="46"/>
    </row>
    <row r="34" spans="2:12" x14ac:dyDescent="0.25">
      <c r="B34" s="24" t="s">
        <v>355</v>
      </c>
      <c r="C34" s="19">
        <v>501214374.14000005</v>
      </c>
      <c r="L34" s="46"/>
    </row>
    <row r="35" spans="2:12" s="103" customFormat="1" x14ac:dyDescent="0.25">
      <c r="B35" s="18" t="s">
        <v>212</v>
      </c>
      <c r="C35" s="17">
        <f t="shared" ref="C35" si="10">SUM(C36:C37)</f>
        <v>21466348576.41</v>
      </c>
    </row>
    <row r="36" spans="2:12" x14ac:dyDescent="0.25">
      <c r="B36" s="24" t="s">
        <v>213</v>
      </c>
      <c r="C36" s="19">
        <v>0</v>
      </c>
      <c r="L36" s="46"/>
    </row>
    <row r="37" spans="2:12" x14ac:dyDescent="0.25">
      <c r="B37" s="24" t="s">
        <v>356</v>
      </c>
      <c r="C37" s="19">
        <v>21466348576.41</v>
      </c>
      <c r="L37" s="46"/>
    </row>
    <row r="38" spans="2:12" x14ac:dyDescent="0.25">
      <c r="B38" s="8" t="s">
        <v>347</v>
      </c>
      <c r="C38" s="33">
        <f t="shared" ref="C38" si="11">+C8+C26</f>
        <v>162377703082.67001</v>
      </c>
      <c r="L38" s="46"/>
    </row>
    <row r="39" spans="2:12" s="72" customFormat="1" x14ac:dyDescent="0.25">
      <c r="B39" s="68"/>
      <c r="C39" s="69"/>
    </row>
    <row r="40" spans="2:12" x14ac:dyDescent="0.25">
      <c r="B40" s="8" t="s">
        <v>4</v>
      </c>
      <c r="C40" s="33"/>
      <c r="L40" s="46"/>
    </row>
    <row r="41" spans="2:12" x14ac:dyDescent="0.25">
      <c r="B41" s="12" t="s">
        <v>348</v>
      </c>
      <c r="C41" s="13">
        <f t="shared" ref="C41" si="12">+C52</f>
        <v>27185351280.840004</v>
      </c>
      <c r="L41" s="46"/>
    </row>
    <row r="42" spans="2:12" ht="16.5" customHeight="1" x14ac:dyDescent="0.25">
      <c r="B42" s="18" t="s">
        <v>215</v>
      </c>
      <c r="C42" s="17">
        <f>SUM(C43:C44)</f>
        <v>4642780425</v>
      </c>
      <c r="L42" s="46"/>
    </row>
    <row r="43" spans="2:12" x14ac:dyDescent="0.25">
      <c r="B43" s="24" t="s">
        <v>216</v>
      </c>
      <c r="C43" s="19">
        <v>757780425</v>
      </c>
      <c r="L43" s="46"/>
    </row>
    <row r="44" spans="2:12" x14ac:dyDescent="0.25">
      <c r="B44" s="24" t="s">
        <v>361</v>
      </c>
      <c r="C44" s="19">
        <v>3885000000</v>
      </c>
      <c r="L44" s="46"/>
    </row>
    <row r="45" spans="2:12" x14ac:dyDescent="0.25">
      <c r="B45" s="18" t="s">
        <v>46</v>
      </c>
      <c r="C45" s="17">
        <f t="shared" ref="C45" si="13">+C46+C48</f>
        <v>21774889439.570004</v>
      </c>
      <c r="L45" s="46"/>
    </row>
    <row r="46" spans="2:12" x14ac:dyDescent="0.25">
      <c r="B46" s="24" t="s">
        <v>49</v>
      </c>
      <c r="C46" s="19">
        <v>8574052856.3300009</v>
      </c>
      <c r="L46" s="46"/>
    </row>
    <row r="47" spans="2:12" x14ac:dyDescent="0.25">
      <c r="B47" s="24" t="s">
        <v>357</v>
      </c>
      <c r="C47" s="19">
        <v>8574052856.3300009</v>
      </c>
      <c r="L47" s="46"/>
    </row>
    <row r="48" spans="2:12" x14ac:dyDescent="0.25">
      <c r="B48" s="24" t="s">
        <v>52</v>
      </c>
      <c r="C48" s="19">
        <v>13200836583.240002</v>
      </c>
      <c r="L48" s="46"/>
    </row>
    <row r="49" spans="2:12" x14ac:dyDescent="0.25">
      <c r="B49" s="24" t="s">
        <v>358</v>
      </c>
      <c r="C49" s="19">
        <v>13200836583.240002</v>
      </c>
      <c r="L49" s="46"/>
    </row>
    <row r="50" spans="2:12" x14ac:dyDescent="0.25">
      <c r="B50" s="18" t="s">
        <v>55</v>
      </c>
      <c r="C50" s="17">
        <f t="shared" ref="C50" si="14">SUM(C51:C51)</f>
        <v>767681416.26999998</v>
      </c>
      <c r="L50" s="46"/>
    </row>
    <row r="51" spans="2:12" x14ac:dyDescent="0.25">
      <c r="B51" s="24" t="s">
        <v>360</v>
      </c>
      <c r="C51" s="19">
        <v>767681416.26999998</v>
      </c>
      <c r="L51" s="46"/>
    </row>
    <row r="52" spans="2:12" x14ac:dyDescent="0.25">
      <c r="B52" s="8" t="s">
        <v>217</v>
      </c>
      <c r="C52" s="33">
        <f t="shared" ref="C52" si="15">+C42+C45+C50</f>
        <v>27185351280.840004</v>
      </c>
      <c r="L52" s="46"/>
    </row>
    <row r="53" spans="2:12" x14ac:dyDescent="0.25">
      <c r="B53" s="37"/>
      <c r="C53" s="23"/>
    </row>
    <row r="54" spans="2:12" x14ac:dyDescent="0.25">
      <c r="B54" s="8" t="s">
        <v>218</v>
      </c>
      <c r="C54" s="33">
        <f t="shared" ref="C54" si="16">+C38+C52</f>
        <v>189563054363.51001</v>
      </c>
    </row>
    <row r="55" spans="2:12" ht="24.75" customHeight="1" x14ac:dyDescent="0.2">
      <c r="B55" s="151" t="s">
        <v>219</v>
      </c>
      <c r="C55" s="151"/>
    </row>
    <row r="56" spans="2:12" ht="24.75" customHeight="1" x14ac:dyDescent="0.2">
      <c r="B56" s="159" t="s">
        <v>220</v>
      </c>
      <c r="C56" s="159"/>
    </row>
    <row r="57" spans="2:12" x14ac:dyDescent="0.25">
      <c r="B57" s="78" t="s">
        <v>221</v>
      </c>
      <c r="C57" s="40"/>
    </row>
    <row r="58" spans="2:12" ht="36" customHeight="1" x14ac:dyDescent="0.25">
      <c r="B58" s="160" t="s">
        <v>222</v>
      </c>
      <c r="C58" s="160"/>
    </row>
    <row r="59" spans="2:12" ht="48" customHeight="1" x14ac:dyDescent="0.25">
      <c r="B59" s="160" t="s">
        <v>223</v>
      </c>
      <c r="C59" s="160"/>
    </row>
    <row r="60" spans="2:12" x14ac:dyDescent="0.25">
      <c r="B60" s="40"/>
      <c r="C60" s="40"/>
    </row>
    <row r="61" spans="2:12" x14ac:dyDescent="0.25">
      <c r="C61" s="41"/>
    </row>
    <row r="62" spans="2:12" x14ac:dyDescent="0.25">
      <c r="C62" s="41"/>
    </row>
    <row r="63" spans="2:12" x14ac:dyDescent="0.25">
      <c r="C63" s="41"/>
    </row>
    <row r="64" spans="2:12" ht="19.5" hidden="1" customHeight="1" x14ac:dyDescent="0.25">
      <c r="C64" s="41"/>
    </row>
    <row r="65" spans="3:3" ht="24.75" hidden="1" customHeight="1" x14ac:dyDescent="0.25">
      <c r="C65" s="41"/>
    </row>
    <row r="66" spans="3:3" hidden="1" x14ac:dyDescent="0.25">
      <c r="C66" s="41"/>
    </row>
    <row r="67" spans="3:3" x14ac:dyDescent="0.25">
      <c r="C67" s="41"/>
    </row>
    <row r="68" spans="3:3" x14ac:dyDescent="0.25">
      <c r="C68" s="41"/>
    </row>
  </sheetData>
  <mergeCells count="9">
    <mergeCell ref="B55:C55"/>
    <mergeCell ref="B56:C56"/>
    <mergeCell ref="B58:C58"/>
    <mergeCell ref="B59:C59"/>
    <mergeCell ref="A1:D1"/>
    <mergeCell ref="A2:D2"/>
    <mergeCell ref="A3:D3"/>
    <mergeCell ref="A4:D4"/>
    <mergeCell ref="A5:D5"/>
  </mergeCells>
  <pageMargins left="0.7" right="0.7" top="0.75" bottom="0.75" header="0.3" footer="0.3"/>
  <ignoredErrors>
    <ignoredError sqref="C27 C30" formulaRange="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1"/>
  <sheetViews>
    <sheetView showGridLines="0" workbookViewId="0">
      <selection activeCell="E32" sqref="E32"/>
    </sheetView>
  </sheetViews>
  <sheetFormatPr baseColWidth="10" defaultColWidth="38.5703125" defaultRowHeight="15" x14ac:dyDescent="0.25"/>
  <cols>
    <col min="1" max="1" width="7.42578125" style="46" customWidth="1"/>
    <col min="2" max="2" width="60.28515625" style="46" customWidth="1"/>
    <col min="3" max="3" width="17.85546875" style="46" bestFit="1" customWidth="1"/>
    <col min="4" max="16384" width="38.5703125" style="46"/>
  </cols>
  <sheetData>
    <row r="1" spans="2:3" s="54" customFormat="1" ht="26.25" customHeight="1" x14ac:dyDescent="0.2">
      <c r="B1" s="162" t="s">
        <v>0</v>
      </c>
      <c r="C1" s="161"/>
    </row>
    <row r="2" spans="2:3" s="54" customFormat="1" ht="21" customHeight="1" x14ac:dyDescent="0.2">
      <c r="B2" s="157" t="s">
        <v>1</v>
      </c>
      <c r="C2" s="154"/>
    </row>
    <row r="3" spans="2:3" s="54" customFormat="1" ht="15.75" customHeight="1" x14ac:dyDescent="0.2">
      <c r="B3" s="163" t="s">
        <v>2</v>
      </c>
      <c r="C3" s="155"/>
    </row>
    <row r="4" spans="2:3" s="54" customFormat="1" ht="15.75" customHeight="1" x14ac:dyDescent="0.2">
      <c r="B4" s="163" t="s">
        <v>3</v>
      </c>
      <c r="C4" s="155"/>
    </row>
    <row r="5" spans="2:3" s="54" customFormat="1" ht="15.75" x14ac:dyDescent="0.2">
      <c r="B5" s="163" t="s">
        <v>381</v>
      </c>
      <c r="C5" s="155"/>
    </row>
    <row r="6" spans="2:3" s="54" customFormat="1" x14ac:dyDescent="0.25">
      <c r="B6" s="55"/>
      <c r="C6"/>
    </row>
    <row r="7" spans="2:3" s="54" customFormat="1" ht="24" customHeight="1" x14ac:dyDescent="0.2">
      <c r="B7" s="8" t="s">
        <v>4</v>
      </c>
      <c r="C7" s="7">
        <v>2006</v>
      </c>
    </row>
    <row r="8" spans="2:3" x14ac:dyDescent="0.25">
      <c r="B8" s="12" t="s">
        <v>6</v>
      </c>
      <c r="C8" s="13">
        <f>+C9+C17+C21+C23</f>
        <v>146806776134.14999</v>
      </c>
    </row>
    <row r="9" spans="2:3" s="103" customFormat="1" x14ac:dyDescent="0.25">
      <c r="B9" s="18" t="s">
        <v>9</v>
      </c>
      <c r="C9" s="17">
        <f>SUM(C10,C13)</f>
        <v>69617517449.729996</v>
      </c>
    </row>
    <row r="10" spans="2:3" x14ac:dyDescent="0.25">
      <c r="B10" s="24" t="s">
        <v>12</v>
      </c>
      <c r="C10" s="19">
        <f t="shared" ref="C10" si="0">SUM(C11:C12)</f>
        <v>43275242378.599998</v>
      </c>
    </row>
    <row r="11" spans="2:3" x14ac:dyDescent="0.25">
      <c r="B11" s="24" t="s">
        <v>350</v>
      </c>
      <c r="C11" s="19">
        <v>41178316667.18</v>
      </c>
    </row>
    <row r="12" spans="2:3" x14ac:dyDescent="0.25">
      <c r="B12" s="24" t="s">
        <v>351</v>
      </c>
      <c r="C12" s="19">
        <v>2096925711.4200001</v>
      </c>
    </row>
    <row r="13" spans="2:3" x14ac:dyDescent="0.25">
      <c r="B13" s="24" t="s">
        <v>15</v>
      </c>
      <c r="C13" s="19">
        <f>SUM(C14:C16)</f>
        <v>26342275071.129997</v>
      </c>
    </row>
    <row r="14" spans="2:3" x14ac:dyDescent="0.25">
      <c r="B14" s="24" t="s">
        <v>336</v>
      </c>
      <c r="C14" s="19">
        <v>11485103461.219999</v>
      </c>
    </row>
    <row r="15" spans="2:3" x14ac:dyDescent="0.25">
      <c r="B15" s="24" t="s">
        <v>337</v>
      </c>
      <c r="C15" s="19">
        <v>14677201109.91</v>
      </c>
    </row>
    <row r="16" spans="2:3" x14ac:dyDescent="0.25">
      <c r="B16" s="24" t="s">
        <v>362</v>
      </c>
      <c r="C16" s="19">
        <v>179970500</v>
      </c>
    </row>
    <row r="17" spans="2:3" s="103" customFormat="1" x14ac:dyDescent="0.25">
      <c r="B17" s="18" t="s">
        <v>204</v>
      </c>
      <c r="C17" s="17">
        <f t="shared" ref="C17" si="1">SUM(C18:C20)</f>
        <v>13508581634.830002</v>
      </c>
    </row>
    <row r="18" spans="2:3" x14ac:dyDescent="0.25">
      <c r="B18" s="24" t="s">
        <v>205</v>
      </c>
      <c r="C18" s="19">
        <v>4297579417.9700003</v>
      </c>
    </row>
    <row r="19" spans="2:3" x14ac:dyDescent="0.25">
      <c r="B19" s="24" t="s">
        <v>20</v>
      </c>
      <c r="C19" s="19">
        <v>8939354409.6800003</v>
      </c>
    </row>
    <row r="20" spans="2:3" x14ac:dyDescent="0.25">
      <c r="B20" s="24" t="s">
        <v>23</v>
      </c>
      <c r="C20" s="19">
        <v>271647807.18000001</v>
      </c>
    </row>
    <row r="21" spans="2:3" s="103" customFormat="1" x14ac:dyDescent="0.25">
      <c r="B21" s="18" t="s">
        <v>26</v>
      </c>
      <c r="C21" s="17">
        <f t="shared" ref="C21" si="2">+C22</f>
        <v>8517114073.8100004</v>
      </c>
    </row>
    <row r="22" spans="2:3" x14ac:dyDescent="0.25">
      <c r="B22" s="24" t="s">
        <v>29</v>
      </c>
      <c r="C22" s="19">
        <v>8517114073.8100004</v>
      </c>
    </row>
    <row r="23" spans="2:3" s="103" customFormat="1" x14ac:dyDescent="0.25">
      <c r="B23" s="18" t="s">
        <v>206</v>
      </c>
      <c r="C23" s="17">
        <f t="shared" ref="C23" si="3">SUM(C24:C26)</f>
        <v>55163562975.779999</v>
      </c>
    </row>
    <row r="24" spans="2:3" x14ac:dyDescent="0.25">
      <c r="B24" s="24" t="s">
        <v>207</v>
      </c>
      <c r="C24" s="19">
        <v>11181455614.609999</v>
      </c>
    </row>
    <row r="25" spans="2:3" x14ac:dyDescent="0.25">
      <c r="B25" s="24" t="s">
        <v>338</v>
      </c>
      <c r="C25" s="19">
        <v>43844663866.199997</v>
      </c>
    </row>
    <row r="26" spans="2:3" x14ac:dyDescent="0.25">
      <c r="B26" s="24" t="s">
        <v>339</v>
      </c>
      <c r="C26" s="19">
        <v>137443494.97000003</v>
      </c>
    </row>
    <row r="27" spans="2:3" s="103" customFormat="1" x14ac:dyDescent="0.25">
      <c r="B27" s="12" t="s">
        <v>208</v>
      </c>
      <c r="C27" s="13">
        <f>+C28+C37</f>
        <v>40555296147.330017</v>
      </c>
    </row>
    <row r="28" spans="2:3" s="103" customFormat="1" x14ac:dyDescent="0.25">
      <c r="B28" s="18" t="s">
        <v>209</v>
      </c>
      <c r="C28" s="17">
        <f>SUM(C29:C31,C34:C36)</f>
        <v>23270101499.680012</v>
      </c>
    </row>
    <row r="29" spans="2:3" x14ac:dyDescent="0.25">
      <c r="B29" s="24" t="s">
        <v>210</v>
      </c>
      <c r="C29" s="19">
        <v>2237266568.5699997</v>
      </c>
    </row>
    <row r="30" spans="2:3" x14ac:dyDescent="0.25">
      <c r="B30" s="24" t="s">
        <v>211</v>
      </c>
      <c r="C30" s="19">
        <v>16922896009.400011</v>
      </c>
    </row>
    <row r="31" spans="2:3" x14ac:dyDescent="0.25">
      <c r="B31" s="24" t="s">
        <v>365</v>
      </c>
      <c r="C31" s="19">
        <f t="shared" ref="C31" si="4">SUM(C32:C33)</f>
        <v>2361829894.5599999</v>
      </c>
    </row>
    <row r="32" spans="2:3" x14ac:dyDescent="0.25">
      <c r="B32" s="24" t="s">
        <v>352</v>
      </c>
      <c r="C32" s="19">
        <v>955955951.73000002</v>
      </c>
    </row>
    <row r="33" spans="2:3" x14ac:dyDescent="0.25">
      <c r="B33" s="24" t="s">
        <v>353</v>
      </c>
      <c r="C33" s="19">
        <v>1405873942.8299999</v>
      </c>
    </row>
    <row r="34" spans="2:3" x14ac:dyDescent="0.25">
      <c r="B34" s="24" t="s">
        <v>354</v>
      </c>
      <c r="C34" s="19">
        <v>278030520</v>
      </c>
    </row>
    <row r="35" spans="2:3" x14ac:dyDescent="0.25">
      <c r="B35" s="24" t="s">
        <v>355</v>
      </c>
      <c r="C35" s="19">
        <v>755078507.14999998</v>
      </c>
    </row>
    <row r="36" spans="2:3" x14ac:dyDescent="0.25">
      <c r="B36" s="24" t="s">
        <v>363</v>
      </c>
      <c r="C36" s="19">
        <v>715000000</v>
      </c>
    </row>
    <row r="37" spans="2:3" s="103" customFormat="1" x14ac:dyDescent="0.25">
      <c r="B37" s="18" t="s">
        <v>212</v>
      </c>
      <c r="C37" s="17">
        <f t="shared" ref="C37" si="5">SUM(C38:C39)</f>
        <v>17285194647.650002</v>
      </c>
    </row>
    <row r="38" spans="2:3" x14ac:dyDescent="0.25">
      <c r="B38" s="24" t="s">
        <v>213</v>
      </c>
      <c r="C38" s="19">
        <v>3166666.66</v>
      </c>
    </row>
    <row r="39" spans="2:3" x14ac:dyDescent="0.25">
      <c r="B39" s="24" t="s">
        <v>356</v>
      </c>
      <c r="C39" s="19">
        <v>17282027980.990002</v>
      </c>
    </row>
    <row r="40" spans="2:3" x14ac:dyDescent="0.25">
      <c r="B40" s="8" t="s">
        <v>347</v>
      </c>
      <c r="C40" s="33">
        <f>+C8+C27</f>
        <v>187362072281.48001</v>
      </c>
    </row>
    <row r="41" spans="2:3" s="72" customFormat="1" x14ac:dyDescent="0.25">
      <c r="B41" s="68"/>
      <c r="C41" s="69"/>
    </row>
    <row r="42" spans="2:3" x14ac:dyDescent="0.25">
      <c r="B42" s="8" t="s">
        <v>4</v>
      </c>
      <c r="C42" s="33"/>
    </row>
    <row r="43" spans="2:3" x14ac:dyDescent="0.25">
      <c r="B43" s="12" t="s">
        <v>348</v>
      </c>
      <c r="C43" s="13">
        <f>+C55</f>
        <v>33256244105.34</v>
      </c>
    </row>
    <row r="44" spans="2:3" ht="16.5" customHeight="1" x14ac:dyDescent="0.25">
      <c r="B44" s="18" t="s">
        <v>215</v>
      </c>
      <c r="C44" s="17">
        <f>SUM(C45:C46)</f>
        <v>537847593.74000001</v>
      </c>
    </row>
    <row r="45" spans="2:3" x14ac:dyDescent="0.25">
      <c r="B45" s="24" t="s">
        <v>216</v>
      </c>
      <c r="C45" s="19">
        <v>0</v>
      </c>
    </row>
    <row r="46" spans="2:3" x14ac:dyDescent="0.25">
      <c r="B46" s="24" t="s">
        <v>361</v>
      </c>
      <c r="C46" s="19">
        <v>537847593.74000001</v>
      </c>
    </row>
    <row r="47" spans="2:3" x14ac:dyDescent="0.25">
      <c r="B47" s="18" t="s">
        <v>46</v>
      </c>
      <c r="C47" s="17">
        <f>+C48+C50</f>
        <v>31066217641</v>
      </c>
    </row>
    <row r="48" spans="2:3" x14ac:dyDescent="0.25">
      <c r="B48" s="24" t="s">
        <v>49</v>
      </c>
      <c r="C48" s="19">
        <v>5922966876.9099998</v>
      </c>
    </row>
    <row r="49" spans="2:3" x14ac:dyDescent="0.25">
      <c r="B49" s="24" t="s">
        <v>357</v>
      </c>
      <c r="C49" s="19">
        <v>5922966876.9099998</v>
      </c>
    </row>
    <row r="50" spans="2:3" x14ac:dyDescent="0.25">
      <c r="B50" s="24" t="s">
        <v>52</v>
      </c>
      <c r="C50" s="19">
        <v>25143250764.09</v>
      </c>
    </row>
    <row r="51" spans="2:3" x14ac:dyDescent="0.25">
      <c r="B51" s="24" t="s">
        <v>358</v>
      </c>
      <c r="C51" s="19">
        <v>25143250764.09</v>
      </c>
    </row>
    <row r="52" spans="2:3" x14ac:dyDescent="0.25">
      <c r="B52" s="18" t="s">
        <v>55</v>
      </c>
      <c r="C52" s="17">
        <f>SUM(C54:C54)</f>
        <v>1652178870.5999997</v>
      </c>
    </row>
    <row r="53" spans="2:3" x14ac:dyDescent="0.25">
      <c r="B53" s="24" t="s">
        <v>359</v>
      </c>
      <c r="C53" s="17"/>
    </row>
    <row r="54" spans="2:3" x14ac:dyDescent="0.25">
      <c r="B54" s="24" t="s">
        <v>360</v>
      </c>
      <c r="C54" s="19">
        <v>1652178870.5999997</v>
      </c>
    </row>
    <row r="55" spans="2:3" x14ac:dyDescent="0.25">
      <c r="B55" s="8" t="s">
        <v>217</v>
      </c>
      <c r="C55" s="33">
        <f>+C44+C47+C52</f>
        <v>33256244105.34</v>
      </c>
    </row>
    <row r="56" spans="2:3" x14ac:dyDescent="0.25">
      <c r="B56" s="37"/>
      <c r="C56" s="23"/>
    </row>
    <row r="57" spans="2:3" x14ac:dyDescent="0.25">
      <c r="B57" s="8" t="s">
        <v>218</v>
      </c>
      <c r="C57" s="33">
        <f>+C40+C55</f>
        <v>220618316386.82001</v>
      </c>
    </row>
    <row r="58" spans="2:3" ht="24.75" customHeight="1" x14ac:dyDescent="0.2">
      <c r="B58" s="151" t="s">
        <v>219</v>
      </c>
      <c r="C58" s="151"/>
    </row>
    <row r="59" spans="2:3" ht="27.75" customHeight="1" x14ac:dyDescent="0.2">
      <c r="B59" s="159" t="s">
        <v>220</v>
      </c>
      <c r="C59" s="159"/>
    </row>
    <row r="60" spans="2:3" x14ac:dyDescent="0.2">
      <c r="B60" s="159" t="s">
        <v>221</v>
      </c>
      <c r="C60" s="159"/>
    </row>
    <row r="61" spans="2:3" ht="36" customHeight="1" x14ac:dyDescent="0.25">
      <c r="B61" s="160" t="s">
        <v>222</v>
      </c>
      <c r="C61" s="160"/>
    </row>
    <row r="62" spans="2:3" ht="35.25" customHeight="1" x14ac:dyDescent="0.25">
      <c r="B62" s="160" t="s">
        <v>223</v>
      </c>
      <c r="C62" s="160"/>
    </row>
    <row r="63" spans="2:3" x14ac:dyDescent="0.25">
      <c r="B63" s="40"/>
      <c r="C63" s="40"/>
    </row>
    <row r="64" spans="2:3" x14ac:dyDescent="0.25">
      <c r="C64" s="41"/>
    </row>
    <row r="65" spans="3:3" x14ac:dyDescent="0.25">
      <c r="C65" s="41"/>
    </row>
    <row r="66" spans="3:3" x14ac:dyDescent="0.25">
      <c r="C66" s="41"/>
    </row>
    <row r="67" spans="3:3" ht="19.5" hidden="1" customHeight="1" x14ac:dyDescent="0.25">
      <c r="C67" s="41"/>
    </row>
    <row r="68" spans="3:3" ht="24.75" hidden="1" customHeight="1" x14ac:dyDescent="0.25">
      <c r="C68" s="41"/>
    </row>
    <row r="69" spans="3:3" hidden="1" x14ac:dyDescent="0.25">
      <c r="C69" s="41"/>
    </row>
    <row r="70" spans="3:3" x14ac:dyDescent="0.25">
      <c r="C70" s="41"/>
    </row>
    <row r="71" spans="3:3" x14ac:dyDescent="0.25">
      <c r="C71" s="41"/>
    </row>
  </sheetData>
  <mergeCells count="10">
    <mergeCell ref="B58:C58"/>
    <mergeCell ref="B59:C59"/>
    <mergeCell ref="B60:C60"/>
    <mergeCell ref="B61:C61"/>
    <mergeCell ref="B62:C62"/>
    <mergeCell ref="B1:C1"/>
    <mergeCell ref="B2:C2"/>
    <mergeCell ref="B3:C3"/>
    <mergeCell ref="B4:C4"/>
    <mergeCell ref="B5:C5"/>
  </mergeCells>
  <pageMargins left="0.7" right="0.7" top="0.75" bottom="0.75" header="0.3" footer="0.3"/>
  <ignoredErrors>
    <ignoredError sqref="C28 C31" formulaRange="1"/>
  </ignoredError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election activeCell="F10" sqref="F10"/>
    </sheetView>
  </sheetViews>
  <sheetFormatPr baseColWidth="10" defaultColWidth="38.5703125" defaultRowHeight="15" x14ac:dyDescent="0.25"/>
  <cols>
    <col min="1" max="1" width="10.140625" style="46" customWidth="1"/>
    <col min="2" max="2" width="60.28515625" style="46" customWidth="1"/>
    <col min="3" max="9" width="17.85546875" style="46" bestFit="1" customWidth="1"/>
    <col min="10" max="10" width="3.7109375" style="76" customWidth="1"/>
    <col min="11" max="11" width="17.85546875" style="46" bestFit="1" customWidth="1"/>
    <col min="12" max="16384" width="38.5703125" style="46"/>
  </cols>
  <sheetData>
    <row r="1" spans="1:10" s="54" customFormat="1" ht="26.25" customHeight="1" x14ac:dyDescent="0.2">
      <c r="A1" s="161" t="s">
        <v>0</v>
      </c>
      <c r="B1" s="161"/>
      <c r="C1" s="161"/>
      <c r="D1" s="161"/>
      <c r="E1" s="127"/>
      <c r="F1" s="127"/>
      <c r="G1" s="127"/>
      <c r="H1" s="127"/>
      <c r="I1" s="127"/>
    </row>
    <row r="2" spans="1:10" s="54" customFormat="1" ht="21" customHeight="1" x14ac:dyDescent="0.2">
      <c r="A2" s="154" t="s">
        <v>1</v>
      </c>
      <c r="B2" s="154"/>
      <c r="C2" s="154"/>
      <c r="D2" s="154"/>
      <c r="E2" s="116"/>
      <c r="F2" s="116"/>
      <c r="G2" s="116"/>
      <c r="H2" s="116"/>
      <c r="I2" s="116"/>
    </row>
    <row r="3" spans="1:10" s="54" customFormat="1" ht="15.75" customHeight="1" x14ac:dyDescent="0.2">
      <c r="A3" s="155" t="s">
        <v>2</v>
      </c>
      <c r="B3" s="155"/>
      <c r="C3" s="155"/>
      <c r="D3" s="155"/>
      <c r="E3" s="117"/>
      <c r="F3" s="117"/>
      <c r="G3" s="117"/>
      <c r="H3" s="117"/>
      <c r="I3" s="117"/>
    </row>
    <row r="4" spans="1:10" s="54" customFormat="1" ht="15.75" customHeight="1" x14ac:dyDescent="0.2">
      <c r="A4" s="155" t="s">
        <v>3</v>
      </c>
      <c r="B4" s="155"/>
      <c r="C4" s="155"/>
      <c r="D4" s="155"/>
      <c r="E4" s="117"/>
      <c r="F4" s="117"/>
      <c r="G4" s="117"/>
      <c r="H4" s="117"/>
      <c r="I4" s="117"/>
    </row>
    <row r="5" spans="1:10" s="54" customFormat="1" ht="15.75" x14ac:dyDescent="0.2">
      <c r="A5" s="164" t="s">
        <v>382</v>
      </c>
      <c r="B5" s="164"/>
      <c r="C5" s="164"/>
      <c r="D5" s="164"/>
      <c r="E5" s="117"/>
      <c r="F5" s="117"/>
      <c r="G5" s="117"/>
      <c r="H5" s="117"/>
      <c r="I5" s="117"/>
    </row>
    <row r="6" spans="1:10" s="54" customFormat="1" x14ac:dyDescent="0.25">
      <c r="B6" s="55"/>
      <c r="C6"/>
    </row>
    <row r="7" spans="1:10" s="54" customFormat="1" ht="24" customHeight="1" x14ac:dyDescent="0.2">
      <c r="B7" s="8" t="s">
        <v>4</v>
      </c>
      <c r="C7" s="7">
        <v>2007</v>
      </c>
    </row>
    <row r="8" spans="1:10" x14ac:dyDescent="0.25">
      <c r="B8" s="12" t="s">
        <v>6</v>
      </c>
      <c r="C8" s="13">
        <f t="shared" ref="C8" si="0">+C9+C17+C21+C23</f>
        <v>173733075684.97</v>
      </c>
      <c r="J8" s="46"/>
    </row>
    <row r="9" spans="1:10" s="103" customFormat="1" x14ac:dyDescent="0.25">
      <c r="B9" s="18" t="s">
        <v>9</v>
      </c>
      <c r="C9" s="17">
        <f t="shared" ref="C9" si="1">SUM(C10,C13)</f>
        <v>79123861107.540009</v>
      </c>
      <c r="D9" s="104"/>
    </row>
    <row r="10" spans="1:10" x14ac:dyDescent="0.25">
      <c r="B10" s="24" t="s">
        <v>12</v>
      </c>
      <c r="C10" s="19">
        <f t="shared" ref="C10" si="2">SUM(C11:C12)</f>
        <v>47673066540.860001</v>
      </c>
      <c r="D10" s="102"/>
      <c r="J10" s="46"/>
    </row>
    <row r="11" spans="1:10" x14ac:dyDescent="0.25">
      <c r="B11" s="24" t="s">
        <v>350</v>
      </c>
      <c r="C11" s="19">
        <v>44734942022.580002</v>
      </c>
      <c r="D11" s="102"/>
      <c r="J11" s="46"/>
    </row>
    <row r="12" spans="1:10" x14ac:dyDescent="0.25">
      <c r="B12" s="24" t="s">
        <v>351</v>
      </c>
      <c r="C12" s="19">
        <v>2938124518.2800002</v>
      </c>
      <c r="D12" s="102"/>
      <c r="J12" s="46"/>
    </row>
    <row r="13" spans="1:10" x14ac:dyDescent="0.25">
      <c r="B13" s="24" t="s">
        <v>15</v>
      </c>
      <c r="C13" s="19">
        <f t="shared" ref="C13" si="3">SUM(C14:C15)</f>
        <v>31450794566.68</v>
      </c>
      <c r="D13" s="102"/>
      <c r="J13" s="46"/>
    </row>
    <row r="14" spans="1:10" x14ac:dyDescent="0.25">
      <c r="B14" s="24" t="s">
        <v>336</v>
      </c>
      <c r="C14" s="19">
        <v>13823311173.879999</v>
      </c>
      <c r="D14" s="102"/>
      <c r="J14" s="46"/>
    </row>
    <row r="15" spans="1:10" x14ac:dyDescent="0.25">
      <c r="B15" s="24" t="s">
        <v>337</v>
      </c>
      <c r="C15" s="19">
        <v>17627483392.799999</v>
      </c>
      <c r="D15" s="102"/>
      <c r="J15" s="46"/>
    </row>
    <row r="16" spans="1:10" x14ac:dyDescent="0.25">
      <c r="B16" s="24" t="s">
        <v>362</v>
      </c>
      <c r="C16" s="19">
        <v>0</v>
      </c>
      <c r="D16" s="102"/>
      <c r="J16" s="46"/>
    </row>
    <row r="17" spans="2:10" s="103" customFormat="1" x14ac:dyDescent="0.25">
      <c r="B17" s="18" t="s">
        <v>204</v>
      </c>
      <c r="C17" s="17">
        <f t="shared" ref="C17" si="4">SUM(C18:C20)</f>
        <v>16649506972.389999</v>
      </c>
      <c r="D17" s="104"/>
    </row>
    <row r="18" spans="2:10" x14ac:dyDescent="0.25">
      <c r="B18" s="24" t="s">
        <v>205</v>
      </c>
      <c r="C18" s="19">
        <v>3746962859.54</v>
      </c>
      <c r="D18" s="102"/>
      <c r="J18" s="46"/>
    </row>
    <row r="19" spans="2:10" x14ac:dyDescent="0.25">
      <c r="B19" s="24" t="s">
        <v>20</v>
      </c>
      <c r="C19" s="19">
        <v>12604423749.780001</v>
      </c>
      <c r="D19" s="102"/>
      <c r="J19" s="46"/>
    </row>
    <row r="20" spans="2:10" x14ac:dyDescent="0.25">
      <c r="B20" s="24" t="s">
        <v>23</v>
      </c>
      <c r="C20" s="19">
        <v>298120363.06999999</v>
      </c>
      <c r="D20" s="102"/>
      <c r="J20" s="46"/>
    </row>
    <row r="21" spans="2:10" s="103" customFormat="1" x14ac:dyDescent="0.25">
      <c r="B21" s="18" t="s">
        <v>26</v>
      </c>
      <c r="C21" s="17">
        <f t="shared" ref="C21" si="5">+C22</f>
        <v>9660237478.1999989</v>
      </c>
      <c r="D21" s="104"/>
    </row>
    <row r="22" spans="2:10" x14ac:dyDescent="0.25">
      <c r="B22" s="24" t="s">
        <v>29</v>
      </c>
      <c r="C22" s="19">
        <v>9660237478.1999989</v>
      </c>
      <c r="D22" s="102"/>
      <c r="J22" s="46"/>
    </row>
    <row r="23" spans="2:10" s="103" customFormat="1" x14ac:dyDescent="0.25">
      <c r="B23" s="18" t="s">
        <v>206</v>
      </c>
      <c r="C23" s="17">
        <f t="shared" ref="C23" si="6">SUM(C24:C26)</f>
        <v>68299470126.840004</v>
      </c>
      <c r="D23" s="104"/>
    </row>
    <row r="24" spans="2:10" x14ac:dyDescent="0.25">
      <c r="B24" s="24" t="s">
        <v>207</v>
      </c>
      <c r="C24" s="19">
        <v>11447265153.200003</v>
      </c>
      <c r="D24" s="102"/>
      <c r="J24" s="46"/>
    </row>
    <row r="25" spans="2:10" x14ac:dyDescent="0.25">
      <c r="B25" s="24" t="s">
        <v>338</v>
      </c>
      <c r="C25" s="19">
        <v>56673527520.75</v>
      </c>
      <c r="D25" s="102"/>
      <c r="J25" s="46"/>
    </row>
    <row r="26" spans="2:10" x14ac:dyDescent="0.25">
      <c r="B26" s="24" t="s">
        <v>339</v>
      </c>
      <c r="C26" s="19">
        <v>178677452.88999999</v>
      </c>
      <c r="D26" s="102"/>
      <c r="J26" s="46"/>
    </row>
    <row r="27" spans="2:10" s="103" customFormat="1" x14ac:dyDescent="0.25">
      <c r="B27" s="12" t="s">
        <v>208</v>
      </c>
      <c r="C27" s="13">
        <f t="shared" ref="C27" si="7">+C28+C38</f>
        <v>60660932192.770004</v>
      </c>
      <c r="D27" s="104"/>
    </row>
    <row r="28" spans="2:10" s="103" customFormat="1" x14ac:dyDescent="0.25">
      <c r="B28" s="18" t="s">
        <v>209</v>
      </c>
      <c r="C28" s="17">
        <f t="shared" ref="C28" si="8">SUM(C29:C31,C35:C36)</f>
        <v>38094049696.630005</v>
      </c>
      <c r="D28" s="104"/>
    </row>
    <row r="29" spans="2:10" x14ac:dyDescent="0.25">
      <c r="B29" s="24" t="s">
        <v>210</v>
      </c>
      <c r="C29" s="19">
        <v>2604307389.8400002</v>
      </c>
      <c r="D29" s="102"/>
      <c r="J29" s="46"/>
    </row>
    <row r="30" spans="2:10" x14ac:dyDescent="0.25">
      <c r="B30" s="24" t="s">
        <v>211</v>
      </c>
      <c r="C30" s="19">
        <v>10588219196.139999</v>
      </c>
      <c r="D30" s="102"/>
      <c r="J30" s="46"/>
    </row>
    <row r="31" spans="2:10" x14ac:dyDescent="0.25">
      <c r="B31" s="24" t="s">
        <v>365</v>
      </c>
      <c r="C31" s="105">
        <f>SUM(C32:C34)</f>
        <v>24104484878.599998</v>
      </c>
      <c r="D31" s="102"/>
      <c r="J31" s="46"/>
    </row>
    <row r="32" spans="2:10" x14ac:dyDescent="0.25">
      <c r="B32" s="136" t="s">
        <v>352</v>
      </c>
      <c r="C32" s="19">
        <v>811911498.35000002</v>
      </c>
      <c r="D32" s="102"/>
      <c r="J32" s="46"/>
    </row>
    <row r="33" spans="2:10" x14ac:dyDescent="0.25">
      <c r="B33" s="136" t="s">
        <v>353</v>
      </c>
      <c r="C33" s="19">
        <v>2277657553.9499998</v>
      </c>
      <c r="D33" s="102"/>
      <c r="J33" s="46"/>
    </row>
    <row r="34" spans="2:10" x14ac:dyDescent="0.25">
      <c r="B34" s="136" t="s">
        <v>364</v>
      </c>
      <c r="C34" s="19">
        <v>21014915826.299999</v>
      </c>
      <c r="D34" s="102"/>
      <c r="J34" s="46"/>
    </row>
    <row r="35" spans="2:10" x14ac:dyDescent="0.25">
      <c r="B35" s="24" t="s">
        <v>354</v>
      </c>
      <c r="C35" s="19">
        <v>245622952.25999999</v>
      </c>
      <c r="D35" s="102"/>
      <c r="J35" s="46"/>
    </row>
    <row r="36" spans="2:10" x14ac:dyDescent="0.25">
      <c r="B36" s="24" t="s">
        <v>355</v>
      </c>
      <c r="C36" s="19">
        <v>551415279.78999984</v>
      </c>
      <c r="D36" s="102"/>
      <c r="J36" s="46"/>
    </row>
    <row r="37" spans="2:10" x14ac:dyDescent="0.25">
      <c r="B37" s="24" t="s">
        <v>363</v>
      </c>
      <c r="C37" s="19">
        <v>0</v>
      </c>
      <c r="D37" s="102"/>
      <c r="J37" s="46"/>
    </row>
    <row r="38" spans="2:10" s="103" customFormat="1" x14ac:dyDescent="0.25">
      <c r="B38" s="18" t="s">
        <v>212</v>
      </c>
      <c r="C38" s="17">
        <f t="shared" ref="C38" si="9">SUM(C39:C40)</f>
        <v>22566882496.139999</v>
      </c>
      <c r="D38" s="104"/>
    </row>
    <row r="39" spans="2:10" x14ac:dyDescent="0.25">
      <c r="B39" s="24" t="s">
        <v>213</v>
      </c>
      <c r="C39" s="19">
        <v>23500000</v>
      </c>
      <c r="D39" s="102"/>
      <c r="J39" s="46"/>
    </row>
    <row r="40" spans="2:10" x14ac:dyDescent="0.25">
      <c r="B40" s="24" t="s">
        <v>356</v>
      </c>
      <c r="C40" s="19">
        <v>22543382496.139999</v>
      </c>
      <c r="D40" s="102"/>
      <c r="J40" s="46"/>
    </row>
    <row r="41" spans="2:10" x14ac:dyDescent="0.25">
      <c r="B41" s="8" t="s">
        <v>347</v>
      </c>
      <c r="C41" s="33">
        <f t="shared" ref="C41" si="10">+C8+C27</f>
        <v>234394007877.73999</v>
      </c>
      <c r="D41" s="102"/>
      <c r="J41" s="46"/>
    </row>
    <row r="42" spans="2:10" s="72" customFormat="1" x14ac:dyDescent="0.25">
      <c r="B42" s="68"/>
      <c r="C42" s="69"/>
      <c r="D42" s="102"/>
    </row>
    <row r="43" spans="2:10" x14ac:dyDescent="0.25">
      <c r="B43" s="8" t="s">
        <v>4</v>
      </c>
      <c r="C43" s="33"/>
      <c r="D43" s="102"/>
      <c r="J43" s="46"/>
    </row>
    <row r="44" spans="2:10" x14ac:dyDescent="0.25">
      <c r="B44" s="12" t="s">
        <v>348</v>
      </c>
      <c r="C44" s="13">
        <f t="shared" ref="C44" si="11">+C59</f>
        <v>41524729245.809998</v>
      </c>
      <c r="J44" s="46"/>
    </row>
    <row r="45" spans="2:10" ht="16.5" customHeight="1" x14ac:dyDescent="0.25">
      <c r="B45" s="18" t="s">
        <v>215</v>
      </c>
      <c r="C45" s="17">
        <f>SUM(C46:C48)</f>
        <v>571521746.19000006</v>
      </c>
      <c r="D45" s="102"/>
      <c r="J45" s="46"/>
    </row>
    <row r="46" spans="2:10" x14ac:dyDescent="0.25">
      <c r="B46" s="24" t="s">
        <v>216</v>
      </c>
      <c r="C46" s="19">
        <v>0</v>
      </c>
      <c r="D46" s="102"/>
      <c r="J46" s="46"/>
    </row>
    <row r="47" spans="2:10" x14ac:dyDescent="0.25">
      <c r="B47" s="24" t="s">
        <v>361</v>
      </c>
      <c r="C47" s="19">
        <v>530438667.5</v>
      </c>
      <c r="D47" s="102"/>
      <c r="J47" s="46"/>
    </row>
    <row r="48" spans="2:10" x14ac:dyDescent="0.25">
      <c r="B48" s="24" t="s">
        <v>366</v>
      </c>
      <c r="C48" s="19">
        <v>41083078.689999998</v>
      </c>
      <c r="D48" s="102"/>
      <c r="J48" s="46"/>
    </row>
    <row r="49" spans="2:10" x14ac:dyDescent="0.25">
      <c r="B49" s="18" t="s">
        <v>46</v>
      </c>
      <c r="C49" s="17">
        <f>+C50+C52</f>
        <v>35024380178.479996</v>
      </c>
      <c r="D49" s="102"/>
      <c r="J49" s="46"/>
    </row>
    <row r="50" spans="2:10" x14ac:dyDescent="0.25">
      <c r="B50" s="24" t="s">
        <v>49</v>
      </c>
      <c r="C50" s="19">
        <f>+C51</f>
        <v>9191487578.1100006</v>
      </c>
      <c r="D50" s="102"/>
      <c r="J50" s="46"/>
    </row>
    <row r="51" spans="2:10" x14ac:dyDescent="0.25">
      <c r="B51" s="24" t="s">
        <v>357</v>
      </c>
      <c r="C51" s="19">
        <v>9191487578.1100006</v>
      </c>
      <c r="D51" s="102"/>
      <c r="J51" s="46"/>
    </row>
    <row r="52" spans="2:10" x14ac:dyDescent="0.25">
      <c r="B52" s="24" t="s">
        <v>52</v>
      </c>
      <c r="C52" s="19">
        <f>+C53</f>
        <v>25832892600.369999</v>
      </c>
      <c r="D52" s="102"/>
      <c r="J52" s="46"/>
    </row>
    <row r="53" spans="2:10" x14ac:dyDescent="0.25">
      <c r="B53" s="24" t="s">
        <v>358</v>
      </c>
      <c r="C53" s="19">
        <v>25832892600.369999</v>
      </c>
      <c r="D53" s="102"/>
      <c r="J53" s="46"/>
    </row>
    <row r="54" spans="2:10" x14ac:dyDescent="0.25">
      <c r="B54" s="18" t="s">
        <v>55</v>
      </c>
      <c r="C54" s="17">
        <f>SUM(C55:C58)</f>
        <v>5928827321.1400003</v>
      </c>
      <c r="D54" s="102"/>
      <c r="J54" s="46"/>
    </row>
    <row r="55" spans="2:10" x14ac:dyDescent="0.25">
      <c r="B55" s="24" t="s">
        <v>359</v>
      </c>
      <c r="C55" s="17"/>
      <c r="D55" s="102"/>
      <c r="J55" s="46"/>
    </row>
    <row r="56" spans="2:10" x14ac:dyDescent="0.25">
      <c r="B56" s="24" t="s">
        <v>360</v>
      </c>
      <c r="C56" s="19">
        <v>3491761833.5900002</v>
      </c>
      <c r="D56" s="102"/>
      <c r="J56" s="46"/>
    </row>
    <row r="57" spans="2:10" x14ac:dyDescent="0.25">
      <c r="B57" s="24" t="s">
        <v>367</v>
      </c>
      <c r="C57" s="19">
        <v>1055894334.52</v>
      </c>
      <c r="D57" s="102"/>
      <c r="J57" s="46"/>
    </row>
    <row r="58" spans="2:10" x14ac:dyDescent="0.25">
      <c r="B58" s="24" t="s">
        <v>368</v>
      </c>
      <c r="C58" s="19">
        <v>1381171153.03</v>
      </c>
      <c r="D58" s="102"/>
      <c r="J58" s="46"/>
    </row>
    <row r="59" spans="2:10" x14ac:dyDescent="0.25">
      <c r="B59" s="8" t="s">
        <v>217</v>
      </c>
      <c r="C59" s="33">
        <f t="shared" ref="C59" si="12">+C45+C49+C54</f>
        <v>41524729245.809998</v>
      </c>
      <c r="D59" s="102"/>
      <c r="J59" s="46"/>
    </row>
    <row r="60" spans="2:10" x14ac:dyDescent="0.25">
      <c r="B60" s="37"/>
      <c r="C60" s="23"/>
      <c r="D60" s="102"/>
      <c r="J60" s="46"/>
    </row>
    <row r="61" spans="2:10" x14ac:dyDescent="0.25">
      <c r="B61" s="8" t="s">
        <v>218</v>
      </c>
      <c r="C61" s="33">
        <f t="shared" ref="C61" si="13">+C41+C59</f>
        <v>275918737123.54999</v>
      </c>
      <c r="J61" s="46"/>
    </row>
    <row r="62" spans="2:10" ht="24.75" customHeight="1" x14ac:dyDescent="0.2">
      <c r="B62" s="165" t="s">
        <v>219</v>
      </c>
      <c r="C62" s="165"/>
      <c r="J62" s="46"/>
    </row>
    <row r="63" spans="2:10" ht="27" customHeight="1" x14ac:dyDescent="0.2">
      <c r="B63" s="159" t="s">
        <v>220</v>
      </c>
      <c r="C63" s="159"/>
      <c r="J63" s="46"/>
    </row>
    <row r="64" spans="2:10" x14ac:dyDescent="0.2">
      <c r="B64" s="159" t="s">
        <v>221</v>
      </c>
      <c r="C64" s="159"/>
      <c r="J64" s="46"/>
    </row>
    <row r="65" spans="2:10" ht="36" customHeight="1" x14ac:dyDescent="0.25">
      <c r="B65" s="160" t="s">
        <v>222</v>
      </c>
      <c r="C65" s="160"/>
      <c r="J65" s="46"/>
    </row>
    <row r="66" spans="2:10" ht="38.25" customHeight="1" x14ac:dyDescent="0.25">
      <c r="B66" s="160" t="s">
        <v>223</v>
      </c>
      <c r="C66" s="160"/>
      <c r="J66" s="46"/>
    </row>
    <row r="67" spans="2:10" x14ac:dyDescent="0.25">
      <c r="B67" s="40"/>
      <c r="C67" s="40"/>
      <c r="J67" s="46"/>
    </row>
    <row r="68" spans="2:10" x14ac:dyDescent="0.25">
      <c r="C68" s="41"/>
      <c r="J68" s="46"/>
    </row>
    <row r="69" spans="2:10" x14ac:dyDescent="0.25">
      <c r="C69" s="41"/>
      <c r="J69" s="46"/>
    </row>
    <row r="70" spans="2:10" x14ac:dyDescent="0.25">
      <c r="C70" s="41"/>
      <c r="J70" s="46"/>
    </row>
    <row r="71" spans="2:10" ht="19.5" hidden="1" customHeight="1" x14ac:dyDescent="0.25">
      <c r="C71" s="41"/>
      <c r="D71" s="41"/>
      <c r="E71" s="41"/>
      <c r="F71" s="41"/>
      <c r="G71" s="41"/>
      <c r="H71" s="41"/>
      <c r="I71" s="41"/>
      <c r="J71" s="77"/>
    </row>
    <row r="72" spans="2:10" ht="24.75" hidden="1" customHeight="1" x14ac:dyDescent="0.25">
      <c r="C72" s="41"/>
      <c r="D72" s="41"/>
      <c r="E72" s="41"/>
      <c r="F72" s="41"/>
      <c r="G72" s="41"/>
      <c r="H72" s="41"/>
      <c r="I72" s="41"/>
      <c r="J72" s="77"/>
    </row>
    <row r="73" spans="2:10" hidden="1" x14ac:dyDescent="0.25">
      <c r="C73" s="41"/>
      <c r="D73" s="41"/>
      <c r="E73" s="41"/>
      <c r="F73" s="41"/>
      <c r="G73" s="41"/>
      <c r="H73" s="41"/>
      <c r="I73" s="41"/>
      <c r="J73" s="77"/>
    </row>
    <row r="74" spans="2:10" x14ac:dyDescent="0.25">
      <c r="C74" s="41"/>
      <c r="D74" s="41"/>
      <c r="E74" s="41"/>
      <c r="F74" s="41"/>
      <c r="G74" s="41"/>
      <c r="H74" s="41"/>
      <c r="I74" s="41"/>
      <c r="J74" s="77"/>
    </row>
    <row r="75" spans="2:10" x14ac:dyDescent="0.25">
      <c r="C75" s="41"/>
      <c r="D75" s="41"/>
      <c r="E75" s="41"/>
      <c r="F75" s="41"/>
      <c r="G75" s="41"/>
      <c r="H75" s="41"/>
      <c r="I75" s="41"/>
    </row>
  </sheetData>
  <mergeCells count="10">
    <mergeCell ref="B62:C62"/>
    <mergeCell ref="B63:C63"/>
    <mergeCell ref="B64:C64"/>
    <mergeCell ref="B65:C65"/>
    <mergeCell ref="B66:C66"/>
    <mergeCell ref="A1:D1"/>
    <mergeCell ref="A2:D2"/>
    <mergeCell ref="A3:D3"/>
    <mergeCell ref="A4:D4"/>
    <mergeCell ref="A5:D5"/>
  </mergeCells>
  <pageMargins left="0.7" right="0.7" top="0.75" bottom="0.75" header="0.3" footer="0.3"/>
  <ignoredErrors>
    <ignoredError sqref="C13 C28 C31" formulaRange="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election activeCell="A3" sqref="A3:D3"/>
    </sheetView>
  </sheetViews>
  <sheetFormatPr baseColWidth="10" defaultColWidth="38.5703125" defaultRowHeight="15" x14ac:dyDescent="0.25"/>
  <cols>
    <col min="1" max="1" width="11.85546875" style="46" customWidth="1"/>
    <col min="2" max="2" width="55.42578125" style="46" customWidth="1"/>
    <col min="3" max="3" width="17.85546875" style="46" bestFit="1" customWidth="1"/>
    <col min="4" max="4" width="26.28515625" style="46" customWidth="1"/>
    <col min="5" max="8" width="17.85546875" style="46" bestFit="1" customWidth="1"/>
    <col min="9" max="9" width="3.7109375" style="76" customWidth="1"/>
    <col min="10" max="10" width="17.85546875" style="46" bestFit="1" customWidth="1"/>
    <col min="11" max="16384" width="38.5703125" style="46"/>
  </cols>
  <sheetData>
    <row r="1" spans="1:9" s="54" customFormat="1" ht="26.25" customHeight="1" x14ac:dyDescent="0.2">
      <c r="A1" s="161" t="s">
        <v>0</v>
      </c>
      <c r="B1" s="161"/>
      <c r="C1" s="161"/>
      <c r="D1" s="161"/>
      <c r="E1" s="127"/>
      <c r="F1" s="127"/>
      <c r="G1" s="127"/>
      <c r="H1" s="127"/>
    </row>
    <row r="2" spans="1:9" s="54" customFormat="1" ht="21" customHeight="1" x14ac:dyDescent="0.2">
      <c r="A2" s="154" t="s">
        <v>1</v>
      </c>
      <c r="B2" s="154"/>
      <c r="C2" s="154"/>
      <c r="D2" s="154"/>
      <c r="E2" s="116"/>
      <c r="F2" s="116"/>
      <c r="G2" s="116"/>
      <c r="H2" s="116"/>
    </row>
    <row r="3" spans="1:9" s="54" customFormat="1" ht="15.75" customHeight="1" x14ac:dyDescent="0.2">
      <c r="A3" s="155" t="s">
        <v>2</v>
      </c>
      <c r="B3" s="155"/>
      <c r="C3" s="155"/>
      <c r="D3" s="155"/>
      <c r="E3" s="117"/>
      <c r="F3" s="117"/>
      <c r="G3" s="117"/>
      <c r="H3" s="117"/>
    </row>
    <row r="4" spans="1:9" s="54" customFormat="1" ht="15.75" customHeight="1" x14ac:dyDescent="0.2">
      <c r="A4" s="155" t="s">
        <v>3</v>
      </c>
      <c r="B4" s="155"/>
      <c r="C4" s="155"/>
      <c r="D4" s="155"/>
      <c r="E4" s="117"/>
      <c r="F4" s="117"/>
      <c r="G4" s="117"/>
      <c r="H4" s="117"/>
    </row>
    <row r="5" spans="1:9" s="54" customFormat="1" ht="18" customHeight="1" x14ac:dyDescent="0.2">
      <c r="A5" s="155" t="s">
        <v>383</v>
      </c>
      <c r="B5" s="155"/>
      <c r="C5" s="155"/>
      <c r="D5" s="155"/>
      <c r="E5" s="117"/>
      <c r="F5" s="117"/>
      <c r="G5" s="117"/>
      <c r="H5" s="117"/>
    </row>
    <row r="6" spans="1:9" s="54" customFormat="1" x14ac:dyDescent="0.25">
      <c r="B6" s="55"/>
      <c r="C6"/>
      <c r="D6"/>
    </row>
    <row r="7" spans="1:9" s="54" customFormat="1" ht="24" customHeight="1" x14ac:dyDescent="0.2">
      <c r="B7" s="8" t="s">
        <v>4</v>
      </c>
      <c r="C7" s="7">
        <v>2008</v>
      </c>
      <c r="D7" s="7">
        <v>2009</v>
      </c>
    </row>
    <row r="8" spans="1:9" x14ac:dyDescent="0.25">
      <c r="B8" s="12" t="s">
        <v>6</v>
      </c>
      <c r="C8" s="13">
        <f t="shared" ref="C8:D8" si="0">+C9+C17+C21+C23</f>
        <v>223346830194.31</v>
      </c>
      <c r="D8" s="13">
        <f t="shared" si="0"/>
        <v>218617574307.31</v>
      </c>
      <c r="I8" s="46"/>
    </row>
    <row r="9" spans="1:9" s="103" customFormat="1" x14ac:dyDescent="0.25">
      <c r="B9" s="18" t="s">
        <v>9</v>
      </c>
      <c r="C9" s="17">
        <f t="shared" ref="C9:D9" si="1">SUM(C10,C13)</f>
        <v>90289243619.910004</v>
      </c>
      <c r="D9" s="17">
        <f t="shared" si="1"/>
        <v>98087299887.089996</v>
      </c>
      <c r="F9" s="104"/>
    </row>
    <row r="10" spans="1:9" x14ac:dyDescent="0.25">
      <c r="B10" s="24" t="s">
        <v>12</v>
      </c>
      <c r="C10" s="19">
        <f t="shared" ref="C10:D10" si="2">SUM(C11:C12)</f>
        <v>58787251848.619995</v>
      </c>
      <c r="D10" s="19">
        <f t="shared" si="2"/>
        <v>68495122279.57</v>
      </c>
      <c r="F10" s="102"/>
      <c r="I10" s="46"/>
    </row>
    <row r="11" spans="1:9" x14ac:dyDescent="0.25">
      <c r="B11" s="24" t="s">
        <v>350</v>
      </c>
      <c r="C11" s="19">
        <v>53975803677.029999</v>
      </c>
      <c r="D11" s="19">
        <v>62775425027.889999</v>
      </c>
      <c r="F11" s="102"/>
      <c r="I11" s="46"/>
    </row>
    <row r="12" spans="1:9" x14ac:dyDescent="0.25">
      <c r="B12" s="24" t="s">
        <v>351</v>
      </c>
      <c r="C12" s="19">
        <v>4811448171.5900002</v>
      </c>
      <c r="D12" s="19">
        <v>5719697251.6800003</v>
      </c>
      <c r="F12" s="102"/>
      <c r="I12" s="46"/>
    </row>
    <row r="13" spans="1:9" x14ac:dyDescent="0.25">
      <c r="B13" s="24" t="s">
        <v>15</v>
      </c>
      <c r="C13" s="19">
        <f t="shared" ref="C13:D13" si="3">SUM(C14:C15)</f>
        <v>31501991771.290001</v>
      </c>
      <c r="D13" s="19">
        <f t="shared" si="3"/>
        <v>29592177607.52</v>
      </c>
      <c r="F13" s="102"/>
      <c r="I13" s="46"/>
    </row>
    <row r="14" spans="1:9" x14ac:dyDescent="0.25">
      <c r="B14" s="24" t="s">
        <v>336</v>
      </c>
      <c r="C14" s="19">
        <v>14257361039.23</v>
      </c>
      <c r="D14" s="19">
        <v>14981414883.530001</v>
      </c>
      <c r="F14" s="102"/>
      <c r="I14" s="46"/>
    </row>
    <row r="15" spans="1:9" x14ac:dyDescent="0.25">
      <c r="B15" s="24" t="s">
        <v>337</v>
      </c>
      <c r="C15" s="19">
        <v>17244630732.060001</v>
      </c>
      <c r="D15" s="19">
        <v>14610762723.99</v>
      </c>
      <c r="F15" s="102"/>
      <c r="I15" s="46"/>
    </row>
    <row r="16" spans="1:9" x14ac:dyDescent="0.25">
      <c r="B16" s="24" t="s">
        <v>362</v>
      </c>
      <c r="C16" s="19">
        <v>0</v>
      </c>
      <c r="D16" s="19">
        <v>0</v>
      </c>
      <c r="F16" s="102"/>
      <c r="I16" s="46"/>
    </row>
    <row r="17" spans="2:9" s="103" customFormat="1" x14ac:dyDescent="0.25">
      <c r="B17" s="18" t="s">
        <v>204</v>
      </c>
      <c r="C17" s="17">
        <f t="shared" ref="C17:D17" si="4">SUM(C18:C20)</f>
        <v>21630997497.060001</v>
      </c>
      <c r="D17" s="17">
        <f t="shared" si="4"/>
        <v>31211885043.820004</v>
      </c>
      <c r="F17" s="104"/>
    </row>
    <row r="18" spans="2:9" x14ac:dyDescent="0.25">
      <c r="B18" s="24" t="s">
        <v>205</v>
      </c>
      <c r="C18" s="19">
        <v>8149767870.2400007</v>
      </c>
      <c r="D18" s="19">
        <v>20656986519.990002</v>
      </c>
      <c r="F18" s="102"/>
      <c r="I18" s="46"/>
    </row>
    <row r="19" spans="2:9" x14ac:dyDescent="0.25">
      <c r="B19" s="24" t="s">
        <v>20</v>
      </c>
      <c r="C19" s="19">
        <v>12955932177.450001</v>
      </c>
      <c r="D19" s="19">
        <v>9889948367.0599995</v>
      </c>
      <c r="F19" s="102"/>
      <c r="I19" s="46"/>
    </row>
    <row r="20" spans="2:9" x14ac:dyDescent="0.25">
      <c r="B20" s="24" t="s">
        <v>23</v>
      </c>
      <c r="C20" s="19">
        <v>525297449.37</v>
      </c>
      <c r="D20" s="19">
        <v>664950156.76999998</v>
      </c>
      <c r="F20" s="102"/>
      <c r="I20" s="46"/>
    </row>
    <row r="21" spans="2:9" s="103" customFormat="1" x14ac:dyDescent="0.25">
      <c r="B21" s="18" t="s">
        <v>26</v>
      </c>
      <c r="C21" s="17">
        <f t="shared" ref="C21:D21" si="5">+C22</f>
        <v>11943117807.040001</v>
      </c>
      <c r="D21" s="17">
        <f t="shared" si="5"/>
        <v>14566203362.689999</v>
      </c>
      <c r="F21" s="104"/>
    </row>
    <row r="22" spans="2:9" x14ac:dyDescent="0.25">
      <c r="B22" s="24" t="s">
        <v>29</v>
      </c>
      <c r="C22" s="19">
        <v>11943117807.040001</v>
      </c>
      <c r="D22" s="19">
        <v>14566203362.689999</v>
      </c>
      <c r="F22" s="102"/>
      <c r="I22" s="46"/>
    </row>
    <row r="23" spans="2:9" s="103" customFormat="1" x14ac:dyDescent="0.25">
      <c r="B23" s="18" t="s">
        <v>206</v>
      </c>
      <c r="C23" s="17">
        <f t="shared" ref="C23:D23" si="6">SUM(C24:C26)</f>
        <v>99483471270.299988</v>
      </c>
      <c r="D23" s="17">
        <f t="shared" si="6"/>
        <v>74752186013.709991</v>
      </c>
      <c r="F23" s="104"/>
    </row>
    <row r="24" spans="2:9" x14ac:dyDescent="0.25">
      <c r="B24" s="24" t="s">
        <v>207</v>
      </c>
      <c r="C24" s="19">
        <v>20297663985.240005</v>
      </c>
      <c r="D24" s="19">
        <v>14877731650.740007</v>
      </c>
      <c r="F24" s="102"/>
      <c r="I24" s="46"/>
    </row>
    <row r="25" spans="2:9" x14ac:dyDescent="0.25">
      <c r="B25" s="24" t="s">
        <v>338</v>
      </c>
      <c r="C25" s="19">
        <v>78975271978.329987</v>
      </c>
      <c r="D25" s="19">
        <v>59725652373.159988</v>
      </c>
      <c r="F25" s="102"/>
      <c r="I25" s="46"/>
    </row>
    <row r="26" spans="2:9" x14ac:dyDescent="0.25">
      <c r="B26" s="24" t="s">
        <v>339</v>
      </c>
      <c r="C26" s="19">
        <v>210535306.73000002</v>
      </c>
      <c r="D26" s="19">
        <v>148801989.81</v>
      </c>
      <c r="F26" s="102"/>
      <c r="I26" s="46"/>
    </row>
    <row r="27" spans="2:9" s="103" customFormat="1" x14ac:dyDescent="0.25">
      <c r="B27" s="12" t="s">
        <v>208</v>
      </c>
      <c r="C27" s="13">
        <f t="shared" ref="C27:D27" si="7">+C28+C38</f>
        <v>80848949950.740005</v>
      </c>
      <c r="D27" s="13">
        <f t="shared" si="7"/>
        <v>60032503719.380005</v>
      </c>
      <c r="F27" s="104"/>
    </row>
    <row r="28" spans="2:9" s="103" customFormat="1" x14ac:dyDescent="0.25">
      <c r="B28" s="18" t="s">
        <v>209</v>
      </c>
      <c r="C28" s="17">
        <f t="shared" ref="C28:D28" si="8">SUM(C29:C31,C35:C36)</f>
        <v>54515462071.240005</v>
      </c>
      <c r="D28" s="17">
        <f t="shared" si="8"/>
        <v>38711060851.43</v>
      </c>
      <c r="F28" s="104"/>
    </row>
    <row r="29" spans="2:9" x14ac:dyDescent="0.25">
      <c r="B29" s="24" t="s">
        <v>210</v>
      </c>
      <c r="C29" s="19">
        <v>4798867827.2399998</v>
      </c>
      <c r="D29" s="19">
        <v>2929168004.0500011</v>
      </c>
      <c r="F29" s="102"/>
      <c r="I29" s="46"/>
    </row>
    <row r="30" spans="2:9" x14ac:dyDescent="0.25">
      <c r="B30" s="24" t="s">
        <v>211</v>
      </c>
      <c r="C30" s="19">
        <v>4132816835.6900005</v>
      </c>
      <c r="D30" s="19">
        <v>4949030741.4400005</v>
      </c>
      <c r="F30" s="102"/>
      <c r="I30" s="46"/>
    </row>
    <row r="31" spans="2:9" x14ac:dyDescent="0.25">
      <c r="B31" s="24" t="s">
        <v>365</v>
      </c>
      <c r="C31" s="105">
        <f>SUM(C32:C34)</f>
        <v>44998066081.850006</v>
      </c>
      <c r="D31" s="105">
        <f t="shared" ref="D31" si="9">SUM(D32:D34)</f>
        <v>30072741619.669998</v>
      </c>
      <c r="F31" s="102"/>
      <c r="I31" s="46"/>
    </row>
    <row r="32" spans="2:9" x14ac:dyDescent="0.25">
      <c r="B32" s="24" t="s">
        <v>352</v>
      </c>
      <c r="C32" s="19">
        <v>702473817.13999999</v>
      </c>
      <c r="D32" s="19">
        <v>623397227.01999998</v>
      </c>
      <c r="F32" s="102"/>
      <c r="I32" s="46"/>
    </row>
    <row r="33" spans="2:9" x14ac:dyDescent="0.25">
      <c r="B33" s="24" t="s">
        <v>353</v>
      </c>
      <c r="C33" s="19">
        <v>2037087699.27</v>
      </c>
      <c r="D33" s="19">
        <v>2319507762.8000002</v>
      </c>
      <c r="F33" s="102"/>
      <c r="I33" s="46"/>
    </row>
    <row r="34" spans="2:9" x14ac:dyDescent="0.25">
      <c r="B34" s="24" t="s">
        <v>364</v>
      </c>
      <c r="C34" s="19">
        <v>42258504565.440002</v>
      </c>
      <c r="D34" s="19">
        <v>27129836629.849998</v>
      </c>
      <c r="F34" s="102"/>
      <c r="I34" s="46"/>
    </row>
    <row r="35" spans="2:9" x14ac:dyDescent="0.25">
      <c r="B35" s="24" t="s">
        <v>354</v>
      </c>
      <c r="C35" s="19">
        <v>41515175.400000006</v>
      </c>
      <c r="D35" s="19">
        <v>103095013.99999999</v>
      </c>
      <c r="F35" s="102"/>
      <c r="I35" s="46"/>
    </row>
    <row r="36" spans="2:9" x14ac:dyDescent="0.25">
      <c r="B36" s="24" t="s">
        <v>355</v>
      </c>
      <c r="C36" s="19">
        <v>544196151.06000006</v>
      </c>
      <c r="D36" s="19">
        <v>657025472.26999974</v>
      </c>
      <c r="F36" s="102"/>
      <c r="I36" s="46"/>
    </row>
    <row r="37" spans="2:9" x14ac:dyDescent="0.25">
      <c r="B37" s="24" t="s">
        <v>363</v>
      </c>
      <c r="C37" s="19">
        <v>0</v>
      </c>
      <c r="D37" s="19"/>
      <c r="F37" s="102"/>
      <c r="I37" s="46"/>
    </row>
    <row r="38" spans="2:9" s="103" customFormat="1" x14ac:dyDescent="0.25">
      <c r="B38" s="18" t="s">
        <v>212</v>
      </c>
      <c r="C38" s="17">
        <f t="shared" ref="C38:D38" si="10">SUM(C39:C40)</f>
        <v>26333487879.500004</v>
      </c>
      <c r="D38" s="17">
        <f t="shared" si="10"/>
        <v>21321442867.950001</v>
      </c>
      <c r="F38" s="104"/>
    </row>
    <row r="39" spans="2:9" x14ac:dyDescent="0.25">
      <c r="B39" s="24" t="s">
        <v>213</v>
      </c>
      <c r="C39" s="19">
        <v>59305420</v>
      </c>
      <c r="D39" s="19">
        <v>188697558.56999999</v>
      </c>
      <c r="F39" s="102"/>
      <c r="I39" s="46"/>
    </row>
    <row r="40" spans="2:9" x14ac:dyDescent="0.25">
      <c r="B40" s="24" t="s">
        <v>356</v>
      </c>
      <c r="C40" s="19">
        <v>26274182459.500004</v>
      </c>
      <c r="D40" s="19">
        <v>21132745309.380001</v>
      </c>
      <c r="F40" s="102"/>
      <c r="I40" s="46"/>
    </row>
    <row r="41" spans="2:9" x14ac:dyDescent="0.25">
      <c r="B41" s="8" t="s">
        <v>347</v>
      </c>
      <c r="C41" s="33">
        <f t="shared" ref="C41:D41" si="11">+C8+C27</f>
        <v>304195780145.04999</v>
      </c>
      <c r="D41" s="33">
        <f t="shared" si="11"/>
        <v>278650078026.69</v>
      </c>
      <c r="E41" s="67"/>
      <c r="F41" s="102"/>
      <c r="I41" s="46"/>
    </row>
    <row r="42" spans="2:9" s="72" customFormat="1" x14ac:dyDescent="0.25">
      <c r="B42" s="68"/>
      <c r="C42" s="69"/>
      <c r="D42" s="69"/>
      <c r="E42" s="71"/>
      <c r="F42" s="102"/>
    </row>
    <row r="43" spans="2:9" x14ac:dyDescent="0.25">
      <c r="B43" s="8" t="s">
        <v>4</v>
      </c>
      <c r="C43" s="33"/>
      <c r="D43" s="33"/>
      <c r="E43" s="73"/>
      <c r="F43" s="102"/>
      <c r="I43" s="46"/>
    </row>
    <row r="44" spans="2:9" x14ac:dyDescent="0.25">
      <c r="B44" s="12" t="s">
        <v>348</v>
      </c>
      <c r="C44" s="13">
        <f t="shared" ref="C44" si="12">+C45+C47+C52</f>
        <v>36128995984.220001</v>
      </c>
      <c r="D44" s="13">
        <f t="shared" ref="D44" si="13">+D45+D47+D52</f>
        <v>44135494591.200005</v>
      </c>
      <c r="I44" s="46"/>
    </row>
    <row r="45" spans="2:9" ht="16.5" customHeight="1" x14ac:dyDescent="0.25">
      <c r="B45" s="18" t="s">
        <v>215</v>
      </c>
      <c r="C45" s="17">
        <f>SUM(C46:C46)</f>
        <v>4462887132.5</v>
      </c>
      <c r="D45" s="17">
        <f t="shared" ref="D45" si="14">SUM(D46:D46)</f>
        <v>995867025.62</v>
      </c>
      <c r="E45" s="75"/>
      <c r="F45" s="102"/>
      <c r="I45" s="46"/>
    </row>
    <row r="46" spans="2:9" x14ac:dyDescent="0.25">
      <c r="B46" s="24" t="s">
        <v>361</v>
      </c>
      <c r="C46" s="19">
        <v>4462887132.5</v>
      </c>
      <c r="D46" s="19">
        <v>995867025.62</v>
      </c>
      <c r="E46" s="74"/>
      <c r="F46" s="102"/>
      <c r="I46" s="46"/>
    </row>
    <row r="47" spans="2:9" x14ac:dyDescent="0.25">
      <c r="B47" s="18" t="s">
        <v>46</v>
      </c>
      <c r="C47" s="17">
        <f t="shared" ref="C47:D47" si="15">+C48+C50</f>
        <v>29435504110.399998</v>
      </c>
      <c r="D47" s="17">
        <f t="shared" si="15"/>
        <v>37083978444.110001</v>
      </c>
      <c r="E47" s="75"/>
      <c r="F47" s="102"/>
      <c r="I47" s="46"/>
    </row>
    <row r="48" spans="2:9" x14ac:dyDescent="0.25">
      <c r="B48" s="24" t="s">
        <v>49</v>
      </c>
      <c r="C48" s="19">
        <v>4479579616.6199999</v>
      </c>
      <c r="D48" s="19">
        <v>10788262577.519999</v>
      </c>
      <c r="E48" s="75"/>
      <c r="F48" s="102"/>
      <c r="I48" s="46"/>
    </row>
    <row r="49" spans="2:9" x14ac:dyDescent="0.25">
      <c r="B49" s="24" t="s">
        <v>357</v>
      </c>
      <c r="C49" s="19">
        <v>4479579616.6199999</v>
      </c>
      <c r="D49" s="19">
        <v>10788262577.519999</v>
      </c>
      <c r="E49" s="75"/>
      <c r="F49" s="102"/>
      <c r="I49" s="46"/>
    </row>
    <row r="50" spans="2:9" x14ac:dyDescent="0.25">
      <c r="B50" s="24" t="s">
        <v>52</v>
      </c>
      <c r="C50" s="19">
        <v>24955924493.779999</v>
      </c>
      <c r="D50" s="19">
        <v>26295715866.59</v>
      </c>
      <c r="E50" s="75"/>
      <c r="F50" s="102"/>
      <c r="I50" s="46"/>
    </row>
    <row r="51" spans="2:9" x14ac:dyDescent="0.25">
      <c r="B51" s="24" t="s">
        <v>358</v>
      </c>
      <c r="C51" s="19">
        <v>24955924493.779999</v>
      </c>
      <c r="D51" s="19">
        <v>26295715866.59</v>
      </c>
      <c r="E51" s="74"/>
      <c r="F51" s="102"/>
      <c r="I51" s="46"/>
    </row>
    <row r="52" spans="2:9" x14ac:dyDescent="0.25">
      <c r="B52" s="18" t="s">
        <v>55</v>
      </c>
      <c r="C52" s="17">
        <f t="shared" ref="C52" si="16">SUM(C53:C53)</f>
        <v>2230604741.3199997</v>
      </c>
      <c r="D52" s="17">
        <f t="shared" ref="D52" si="17">SUM(D53:D53)</f>
        <v>6055649121.4700003</v>
      </c>
      <c r="E52" s="75"/>
      <c r="F52" s="102"/>
      <c r="I52" s="46"/>
    </row>
    <row r="53" spans="2:9" x14ac:dyDescent="0.25">
      <c r="B53" s="24" t="s">
        <v>360</v>
      </c>
      <c r="C53" s="19">
        <v>2230604741.3199997</v>
      </c>
      <c r="D53" s="19">
        <v>6055649121.4700003</v>
      </c>
      <c r="E53" s="67"/>
      <c r="F53" s="102"/>
      <c r="I53" s="46"/>
    </row>
    <row r="54" spans="2:9" x14ac:dyDescent="0.25">
      <c r="B54" s="8" t="s">
        <v>218</v>
      </c>
      <c r="C54" s="33">
        <f t="shared" ref="C54:D54" si="18">+C41+C44</f>
        <v>340324776129.27002</v>
      </c>
      <c r="D54" s="33">
        <f t="shared" si="18"/>
        <v>322785572617.89001</v>
      </c>
      <c r="E54" s="77"/>
      <c r="I54" s="46"/>
    </row>
    <row r="55" spans="2:9" ht="15.75" x14ac:dyDescent="0.25">
      <c r="B55" s="151" t="s">
        <v>219</v>
      </c>
      <c r="C55" s="151"/>
      <c r="D55" s="151"/>
      <c r="E55" s="77"/>
      <c r="I55" s="46"/>
    </row>
    <row r="56" spans="2:9" ht="21" customHeight="1" x14ac:dyDescent="0.25">
      <c r="B56" s="159" t="s">
        <v>220</v>
      </c>
      <c r="C56" s="159"/>
      <c r="D56" s="159"/>
      <c r="E56" s="77"/>
      <c r="I56" s="46"/>
    </row>
    <row r="57" spans="2:9" x14ac:dyDescent="0.25">
      <c r="B57" s="159" t="s">
        <v>221</v>
      </c>
      <c r="C57" s="159"/>
      <c r="D57" s="159"/>
      <c r="E57" s="77"/>
      <c r="I57" s="46"/>
    </row>
    <row r="58" spans="2:9" x14ac:dyDescent="0.25">
      <c r="B58" s="166" t="s">
        <v>222</v>
      </c>
      <c r="C58" s="166"/>
      <c r="D58" s="166"/>
      <c r="E58" s="77"/>
      <c r="I58" s="46"/>
    </row>
    <row r="59" spans="2:9" ht="27" customHeight="1" x14ac:dyDescent="0.25">
      <c r="B59" s="160" t="s">
        <v>223</v>
      </c>
      <c r="C59" s="160"/>
      <c r="D59" s="160"/>
      <c r="E59" s="77"/>
      <c r="I59" s="46"/>
    </row>
    <row r="60" spans="2:9" x14ac:dyDescent="0.25">
      <c r="B60" s="40"/>
      <c r="C60" s="41"/>
      <c r="D60" s="41"/>
      <c r="E60" s="77"/>
      <c r="I60" s="46"/>
    </row>
    <row r="61" spans="2:9" x14ac:dyDescent="0.25">
      <c r="C61" s="41"/>
      <c r="D61" s="41"/>
      <c r="E61" s="77"/>
      <c r="I61" s="46"/>
    </row>
    <row r="62" spans="2:9" x14ac:dyDescent="0.25">
      <c r="C62" s="41"/>
      <c r="D62" s="41"/>
      <c r="E62" s="77"/>
      <c r="I62" s="46"/>
    </row>
    <row r="63" spans="2:9" x14ac:dyDescent="0.25">
      <c r="C63" s="41"/>
      <c r="D63" s="41"/>
      <c r="E63" s="77"/>
      <c r="I63" s="46"/>
    </row>
    <row r="64" spans="2:9" ht="19.5" hidden="1" customHeight="1" x14ac:dyDescent="0.25">
      <c r="C64" s="41"/>
      <c r="D64" s="41"/>
      <c r="E64" s="77"/>
      <c r="I64" s="46"/>
    </row>
    <row r="65" spans="3:9" ht="24.75" hidden="1" customHeight="1" x14ac:dyDescent="0.25">
      <c r="C65" s="41"/>
      <c r="D65" s="41"/>
      <c r="E65" s="77"/>
      <c r="I65" s="46"/>
    </row>
    <row r="66" spans="3:9" hidden="1" x14ac:dyDescent="0.25">
      <c r="C66" s="41"/>
      <c r="D66" s="41"/>
      <c r="E66" s="77"/>
      <c r="I66" s="46"/>
    </row>
    <row r="67" spans="3:9" x14ac:dyDescent="0.25">
      <c r="C67" s="41"/>
      <c r="D67" s="41"/>
      <c r="E67" s="77"/>
      <c r="I67" s="46"/>
    </row>
    <row r="68" spans="3:9" x14ac:dyDescent="0.25">
      <c r="C68" s="41"/>
      <c r="D68" s="41"/>
      <c r="E68" s="76"/>
      <c r="I68" s="46"/>
    </row>
    <row r="69" spans="3:9" x14ac:dyDescent="0.25">
      <c r="E69" s="76"/>
      <c r="I69" s="46"/>
    </row>
    <row r="70" spans="3:9" x14ac:dyDescent="0.25">
      <c r="E70" s="76"/>
      <c r="I70" s="46"/>
    </row>
    <row r="71" spans="3:9" x14ac:dyDescent="0.25">
      <c r="E71" s="76"/>
      <c r="I71" s="46"/>
    </row>
    <row r="72" spans="3:9" x14ac:dyDescent="0.25">
      <c r="E72" s="76"/>
      <c r="I72" s="46"/>
    </row>
  </sheetData>
  <mergeCells count="10">
    <mergeCell ref="B56:D56"/>
    <mergeCell ref="B57:D57"/>
    <mergeCell ref="B58:D58"/>
    <mergeCell ref="B59:D59"/>
    <mergeCell ref="A1:D1"/>
    <mergeCell ref="A2:D2"/>
    <mergeCell ref="A3:D3"/>
    <mergeCell ref="A4:D4"/>
    <mergeCell ref="A5:D5"/>
    <mergeCell ref="B55:D55"/>
  </mergeCells>
  <pageMargins left="0.7" right="0.7" top="0.75" bottom="0.75" header="0.3" footer="0.3"/>
  <ignoredErrors>
    <ignoredError sqref="C13:D13 C28:D28 C31:D31" formulaRange="1"/>
  </ignoredError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election activeCell="F21" sqref="F21"/>
    </sheetView>
  </sheetViews>
  <sheetFormatPr baseColWidth="10" defaultColWidth="38.5703125" defaultRowHeight="15" x14ac:dyDescent="0.25"/>
  <cols>
    <col min="1" max="1" width="7.42578125" style="46" customWidth="1"/>
    <col min="2" max="2" width="62.85546875" style="46" customWidth="1"/>
    <col min="3" max="3" width="17.85546875" style="46" bestFit="1" customWidth="1"/>
    <col min="4" max="4" width="3.7109375" style="76" customWidth="1"/>
    <col min="5" max="5" width="17.85546875" style="46" bestFit="1" customWidth="1"/>
    <col min="6" max="16384" width="38.5703125" style="46"/>
  </cols>
  <sheetData>
    <row r="1" spans="1:5" s="54" customFormat="1" ht="26.25" customHeight="1" x14ac:dyDescent="0.2">
      <c r="A1" s="161" t="s">
        <v>0</v>
      </c>
      <c r="B1" s="161"/>
      <c r="C1" s="161"/>
      <c r="D1" s="161"/>
    </row>
    <row r="2" spans="1:5" s="54" customFormat="1" ht="21" customHeight="1" x14ac:dyDescent="0.2">
      <c r="A2" s="154" t="s">
        <v>1</v>
      </c>
      <c r="B2" s="154"/>
      <c r="C2" s="154"/>
      <c r="D2" s="154"/>
    </row>
    <row r="3" spans="1:5" s="54" customFormat="1" ht="15.75" customHeight="1" x14ac:dyDescent="0.2">
      <c r="A3" s="155" t="s">
        <v>2</v>
      </c>
      <c r="B3" s="155"/>
      <c r="C3" s="155"/>
      <c r="D3" s="155"/>
    </row>
    <row r="4" spans="1:5" s="54" customFormat="1" ht="15.75" customHeight="1" x14ac:dyDescent="0.2">
      <c r="A4" s="155" t="s">
        <v>3</v>
      </c>
      <c r="B4" s="155"/>
      <c r="C4" s="155"/>
      <c r="D4" s="155"/>
    </row>
    <row r="5" spans="1:5" s="54" customFormat="1" ht="15.75" x14ac:dyDescent="0.2">
      <c r="A5" s="155" t="s">
        <v>384</v>
      </c>
      <c r="B5" s="155"/>
      <c r="C5" s="155"/>
      <c r="D5" s="155"/>
    </row>
    <row r="6" spans="1:5" s="54" customFormat="1" x14ac:dyDescent="0.25">
      <c r="B6" s="55"/>
      <c r="C6" s="65"/>
    </row>
    <row r="7" spans="1:5" s="54" customFormat="1" ht="24" customHeight="1" x14ac:dyDescent="0.2">
      <c r="B7" s="8" t="s">
        <v>4</v>
      </c>
      <c r="C7" s="7">
        <v>2010</v>
      </c>
    </row>
    <row r="8" spans="1:5" x14ac:dyDescent="0.25">
      <c r="B8" s="12" t="s">
        <v>6</v>
      </c>
      <c r="C8" s="13">
        <f t="shared" ref="C8" si="0">+C9+C17+C21+C23</f>
        <v>242149706941.57999</v>
      </c>
      <c r="D8" s="46"/>
    </row>
    <row r="9" spans="1:5" s="103" customFormat="1" x14ac:dyDescent="0.25">
      <c r="B9" s="18" t="s">
        <v>9</v>
      </c>
      <c r="C9" s="17">
        <f t="shared" ref="C9" si="1">SUM(C10,C13)</f>
        <v>106077425400.23</v>
      </c>
      <c r="E9" s="104"/>
    </row>
    <row r="10" spans="1:5" x14ac:dyDescent="0.25">
      <c r="B10" s="24" t="s">
        <v>12</v>
      </c>
      <c r="C10" s="19">
        <f t="shared" ref="C10" si="2">SUM(C11:C12)</f>
        <v>72254263369.449997</v>
      </c>
      <c r="D10" s="46"/>
      <c r="E10" s="102"/>
    </row>
    <row r="11" spans="1:5" x14ac:dyDescent="0.25">
      <c r="B11" s="24" t="s">
        <v>350</v>
      </c>
      <c r="C11" s="19">
        <v>65942137854.199997</v>
      </c>
      <c r="D11" s="46"/>
      <c r="E11" s="102"/>
    </row>
    <row r="12" spans="1:5" x14ac:dyDescent="0.25">
      <c r="B12" s="24" t="s">
        <v>351</v>
      </c>
      <c r="C12" s="19">
        <v>6312125515.25</v>
      </c>
      <c r="D12" s="46"/>
      <c r="E12" s="102"/>
    </row>
    <row r="13" spans="1:5" x14ac:dyDescent="0.25">
      <c r="B13" s="24" t="s">
        <v>15</v>
      </c>
      <c r="C13" s="19">
        <f>SUM(C14:C15)</f>
        <v>33823162030.779999</v>
      </c>
      <c r="D13" s="46"/>
      <c r="E13" s="102"/>
    </row>
    <row r="14" spans="1:5" x14ac:dyDescent="0.25">
      <c r="B14" s="24" t="s">
        <v>336</v>
      </c>
      <c r="C14" s="19">
        <v>16450526049.299999</v>
      </c>
      <c r="D14" s="46"/>
      <c r="E14" s="102"/>
    </row>
    <row r="15" spans="1:5" x14ac:dyDescent="0.25">
      <c r="B15" s="24" t="s">
        <v>337</v>
      </c>
      <c r="C15" s="19">
        <v>17372635981.48</v>
      </c>
      <c r="D15" s="46"/>
      <c r="E15" s="102"/>
    </row>
    <row r="16" spans="1:5" x14ac:dyDescent="0.25">
      <c r="B16" s="24" t="s">
        <v>362</v>
      </c>
      <c r="C16" s="19">
        <v>0</v>
      </c>
      <c r="D16" s="46"/>
      <c r="E16" s="102"/>
    </row>
    <row r="17" spans="2:5" s="103" customFormat="1" x14ac:dyDescent="0.25">
      <c r="B17" s="18" t="s">
        <v>204</v>
      </c>
      <c r="C17" s="17">
        <f t="shared" ref="C17" si="3">SUM(C18:C20)</f>
        <v>37775957594.209999</v>
      </c>
      <c r="E17" s="104"/>
    </row>
    <row r="18" spans="2:5" x14ac:dyDescent="0.25">
      <c r="B18" s="24" t="s">
        <v>205</v>
      </c>
      <c r="C18" s="19">
        <v>25124655731.77</v>
      </c>
      <c r="D18" s="46"/>
      <c r="E18" s="102"/>
    </row>
    <row r="19" spans="2:5" x14ac:dyDescent="0.25">
      <c r="B19" s="24" t="s">
        <v>20</v>
      </c>
      <c r="C19" s="19">
        <v>12107822054.300001</v>
      </c>
      <c r="D19" s="46"/>
      <c r="E19" s="102"/>
    </row>
    <row r="20" spans="2:5" x14ac:dyDescent="0.25">
      <c r="B20" s="24" t="s">
        <v>23</v>
      </c>
      <c r="C20" s="19">
        <v>543479808.13999999</v>
      </c>
      <c r="D20" s="46"/>
      <c r="E20" s="102"/>
    </row>
    <row r="21" spans="2:5" s="103" customFormat="1" x14ac:dyDescent="0.25">
      <c r="B21" s="18" t="s">
        <v>26</v>
      </c>
      <c r="C21" s="17">
        <f t="shared" ref="C21" si="4">+C22</f>
        <v>15734409417.339998</v>
      </c>
      <c r="E21" s="104"/>
    </row>
    <row r="22" spans="2:5" x14ac:dyDescent="0.25">
      <c r="B22" s="24" t="s">
        <v>29</v>
      </c>
      <c r="C22" s="19">
        <v>15734409417.339998</v>
      </c>
      <c r="D22" s="46"/>
      <c r="E22" s="102"/>
    </row>
    <row r="23" spans="2:5" s="103" customFormat="1" x14ac:dyDescent="0.25">
      <c r="B23" s="18" t="s">
        <v>206</v>
      </c>
      <c r="C23" s="17">
        <f t="shared" ref="C23" si="5">SUM(C24:C26)</f>
        <v>82561914529.799988</v>
      </c>
      <c r="E23" s="104"/>
    </row>
    <row r="24" spans="2:5" x14ac:dyDescent="0.25">
      <c r="B24" s="24" t="s">
        <v>207</v>
      </c>
      <c r="C24" s="19">
        <v>14619012146.4</v>
      </c>
      <c r="D24" s="46"/>
      <c r="E24" s="102"/>
    </row>
    <row r="25" spans="2:5" x14ac:dyDescent="0.25">
      <c r="B25" s="24" t="s">
        <v>338</v>
      </c>
      <c r="C25" s="19">
        <v>67736618967.999992</v>
      </c>
      <c r="D25" s="46"/>
      <c r="E25" s="102"/>
    </row>
    <row r="26" spans="2:5" x14ac:dyDescent="0.25">
      <c r="B26" s="24" t="s">
        <v>339</v>
      </c>
      <c r="C26" s="19">
        <v>206283415.40000001</v>
      </c>
      <c r="D26" s="46"/>
      <c r="E26" s="102"/>
    </row>
    <row r="27" spans="2:5" s="103" customFormat="1" x14ac:dyDescent="0.25">
      <c r="B27" s="12" t="s">
        <v>208</v>
      </c>
      <c r="C27" s="13">
        <f>+C28+C38</f>
        <v>70373091607.659988</v>
      </c>
      <c r="E27" s="104"/>
    </row>
    <row r="28" spans="2:5" s="103" customFormat="1" x14ac:dyDescent="0.25">
      <c r="B28" s="18" t="s">
        <v>209</v>
      </c>
      <c r="C28" s="17">
        <f>SUM(C29:C31,C35:C36)</f>
        <v>52245163497.610001</v>
      </c>
      <c r="E28" s="104"/>
    </row>
    <row r="29" spans="2:5" x14ac:dyDescent="0.25">
      <c r="B29" s="24" t="s">
        <v>210</v>
      </c>
      <c r="C29" s="19">
        <v>2802087843.5999994</v>
      </c>
      <c r="D29" s="46"/>
      <c r="E29" s="102"/>
    </row>
    <row r="30" spans="2:5" x14ac:dyDescent="0.25">
      <c r="B30" s="24" t="s">
        <v>211</v>
      </c>
      <c r="C30" s="19">
        <v>3566767431.8999996</v>
      </c>
      <c r="D30" s="46"/>
      <c r="E30" s="102"/>
    </row>
    <row r="31" spans="2:5" x14ac:dyDescent="0.25">
      <c r="B31" s="24" t="s">
        <v>365</v>
      </c>
      <c r="C31" s="105">
        <v>45174055658.709999</v>
      </c>
      <c r="D31" s="46"/>
      <c r="E31" s="102"/>
    </row>
    <row r="32" spans="2:5" x14ac:dyDescent="0.25">
      <c r="B32" s="24" t="s">
        <v>352</v>
      </c>
      <c r="C32" s="19">
        <v>626194020.76999998</v>
      </c>
      <c r="D32" s="46"/>
      <c r="E32" s="102"/>
    </row>
    <row r="33" spans="2:5" x14ac:dyDescent="0.25">
      <c r="B33" s="24" t="s">
        <v>353</v>
      </c>
      <c r="C33" s="19">
        <v>3596278414.4499998</v>
      </c>
      <c r="D33" s="46"/>
      <c r="E33" s="102"/>
    </row>
    <row r="34" spans="2:5" x14ac:dyDescent="0.25">
      <c r="B34" s="24" t="s">
        <v>364</v>
      </c>
      <c r="C34" s="19">
        <v>40951583223.489998</v>
      </c>
      <c r="D34" s="46"/>
      <c r="E34" s="102"/>
    </row>
    <row r="35" spans="2:5" x14ac:dyDescent="0.25">
      <c r="B35" s="24" t="s">
        <v>354</v>
      </c>
      <c r="C35" s="19">
        <v>42134210.119999997</v>
      </c>
      <c r="D35" s="46"/>
      <c r="E35" s="102"/>
    </row>
    <row r="36" spans="2:5" x14ac:dyDescent="0.25">
      <c r="B36" s="24" t="s">
        <v>355</v>
      </c>
      <c r="C36" s="19">
        <v>660118353.27999985</v>
      </c>
      <c r="D36" s="46"/>
      <c r="E36" s="102"/>
    </row>
    <row r="37" spans="2:5" x14ac:dyDescent="0.25">
      <c r="B37" s="24" t="s">
        <v>363</v>
      </c>
      <c r="C37" s="19">
        <v>0</v>
      </c>
      <c r="D37" s="46"/>
      <c r="E37" s="102"/>
    </row>
    <row r="38" spans="2:5" s="103" customFormat="1" x14ac:dyDescent="0.25">
      <c r="B38" s="18" t="s">
        <v>212</v>
      </c>
      <c r="C38" s="17">
        <f>SUM(C39:C41)</f>
        <v>18127928110.049992</v>
      </c>
      <c r="E38" s="104"/>
    </row>
    <row r="39" spans="2:5" x14ac:dyDescent="0.25">
      <c r="B39" s="24" t="s">
        <v>213</v>
      </c>
      <c r="C39" s="19">
        <v>188554774.20000002</v>
      </c>
      <c r="D39" s="46"/>
      <c r="E39" s="102"/>
    </row>
    <row r="40" spans="2:5" x14ac:dyDescent="0.25">
      <c r="B40" s="24" t="s">
        <v>356</v>
      </c>
      <c r="C40" s="19">
        <v>17899373335.849991</v>
      </c>
      <c r="D40" s="46"/>
      <c r="E40" s="102"/>
    </row>
    <row r="41" spans="2:5" x14ac:dyDescent="0.25">
      <c r="B41" s="24" t="s">
        <v>369</v>
      </c>
      <c r="C41" s="19">
        <v>40000000</v>
      </c>
      <c r="D41" s="46"/>
      <c r="E41" s="102"/>
    </row>
    <row r="42" spans="2:5" x14ac:dyDescent="0.25">
      <c r="B42" s="8" t="s">
        <v>347</v>
      </c>
      <c r="C42" s="33">
        <f t="shared" ref="C42" si="6">+C8+C27</f>
        <v>312522798549.23999</v>
      </c>
      <c r="D42" s="67"/>
      <c r="E42" s="102"/>
    </row>
    <row r="43" spans="2:5" s="72" customFormat="1" x14ac:dyDescent="0.25">
      <c r="B43" s="68"/>
      <c r="C43" s="69"/>
      <c r="D43" s="71"/>
      <c r="E43" s="102"/>
    </row>
    <row r="44" spans="2:5" x14ac:dyDescent="0.25">
      <c r="B44" s="8" t="s">
        <v>4</v>
      </c>
      <c r="C44" s="33"/>
      <c r="D44" s="73"/>
      <c r="E44" s="102"/>
    </row>
    <row r="45" spans="2:5" x14ac:dyDescent="0.25">
      <c r="B45" s="12" t="s">
        <v>348</v>
      </c>
      <c r="C45" s="13">
        <f>+C46+C51</f>
        <v>52419571061.300003</v>
      </c>
      <c r="D45" s="46"/>
    </row>
    <row r="46" spans="2:5" x14ac:dyDescent="0.25">
      <c r="B46" s="18" t="s">
        <v>46</v>
      </c>
      <c r="C46" s="17">
        <f t="shared" ref="C46" si="7">+C47+C49</f>
        <v>52245988035.410004</v>
      </c>
      <c r="D46" s="46"/>
      <c r="E46" s="102"/>
    </row>
    <row r="47" spans="2:5" x14ac:dyDescent="0.25">
      <c r="B47" s="24" t="s">
        <v>49</v>
      </c>
      <c r="C47" s="19">
        <v>28277250339.119999</v>
      </c>
      <c r="D47" s="75"/>
      <c r="E47" s="102"/>
    </row>
    <row r="48" spans="2:5" x14ac:dyDescent="0.25">
      <c r="B48" s="24" t="s">
        <v>357</v>
      </c>
      <c r="C48" s="19">
        <v>28277250339.119999</v>
      </c>
      <c r="D48" s="75"/>
      <c r="E48" s="102"/>
    </row>
    <row r="49" spans="2:5" x14ac:dyDescent="0.25">
      <c r="B49" s="24" t="s">
        <v>52</v>
      </c>
      <c r="C49" s="19">
        <v>23968737696.290001</v>
      </c>
      <c r="D49" s="75"/>
      <c r="E49" s="102"/>
    </row>
    <row r="50" spans="2:5" x14ac:dyDescent="0.25">
      <c r="B50" s="24" t="s">
        <v>358</v>
      </c>
      <c r="C50" s="19">
        <v>23968737696.290001</v>
      </c>
      <c r="D50" s="74"/>
      <c r="E50" s="102"/>
    </row>
    <row r="51" spans="2:5" x14ac:dyDescent="0.25">
      <c r="B51" s="18" t="s">
        <v>55</v>
      </c>
      <c r="C51" s="17">
        <f t="shared" ref="C51" si="8">SUM(C52:C52)</f>
        <v>173583025.88999999</v>
      </c>
      <c r="D51" s="75"/>
      <c r="E51" s="102"/>
    </row>
    <row r="52" spans="2:5" x14ac:dyDescent="0.25">
      <c r="B52" s="24" t="s">
        <v>360</v>
      </c>
      <c r="C52" s="19">
        <v>173583025.88999999</v>
      </c>
      <c r="D52" s="67"/>
      <c r="E52" s="102"/>
    </row>
    <row r="53" spans="2:5" x14ac:dyDescent="0.25">
      <c r="B53" s="8" t="s">
        <v>218</v>
      </c>
      <c r="C53" s="33">
        <f>+C42+C45</f>
        <v>364942369610.53998</v>
      </c>
      <c r="D53" s="77"/>
    </row>
    <row r="54" spans="2:5" ht="25.5" customHeight="1" x14ac:dyDescent="0.25">
      <c r="B54" s="151" t="s">
        <v>219</v>
      </c>
      <c r="C54" s="151"/>
      <c r="D54" s="77"/>
    </row>
    <row r="55" spans="2:5" ht="25.5" customHeight="1" x14ac:dyDescent="0.25">
      <c r="B55" s="159" t="s">
        <v>220</v>
      </c>
      <c r="C55" s="159"/>
      <c r="D55" s="77"/>
    </row>
    <row r="56" spans="2:5" x14ac:dyDescent="0.25">
      <c r="B56" s="159" t="s">
        <v>221</v>
      </c>
      <c r="C56" s="159"/>
      <c r="D56" s="77"/>
    </row>
    <row r="57" spans="2:5" ht="35.25" customHeight="1" x14ac:dyDescent="0.25">
      <c r="B57" s="160" t="s">
        <v>222</v>
      </c>
      <c r="C57" s="160"/>
      <c r="D57" s="77"/>
    </row>
    <row r="58" spans="2:5" ht="33" customHeight="1" x14ac:dyDescent="0.25">
      <c r="B58" s="160" t="s">
        <v>223</v>
      </c>
      <c r="C58" s="160"/>
      <c r="D58" s="77"/>
    </row>
    <row r="59" spans="2:5" x14ac:dyDescent="0.25">
      <c r="B59" s="40"/>
      <c r="C59" s="41"/>
      <c r="D59" s="77"/>
    </row>
    <row r="60" spans="2:5" x14ac:dyDescent="0.25">
      <c r="C60" s="41"/>
      <c r="D60" s="77"/>
    </row>
    <row r="61" spans="2:5" x14ac:dyDescent="0.25">
      <c r="C61" s="41"/>
      <c r="D61" s="77"/>
    </row>
    <row r="62" spans="2:5" x14ac:dyDescent="0.25">
      <c r="C62" s="41"/>
      <c r="D62" s="77"/>
    </row>
    <row r="63" spans="2:5" ht="19.5" hidden="1" customHeight="1" x14ac:dyDescent="0.25">
      <c r="C63" s="41"/>
      <c r="D63" s="77"/>
    </row>
    <row r="64" spans="2:5" ht="24.75" hidden="1" customHeight="1" x14ac:dyDescent="0.25">
      <c r="C64" s="41"/>
      <c r="D64" s="77"/>
    </row>
    <row r="65" spans="3:4" hidden="1" x14ac:dyDescent="0.25">
      <c r="C65" s="41"/>
      <c r="D65" s="77"/>
    </row>
    <row r="66" spans="3:4" x14ac:dyDescent="0.25">
      <c r="C66" s="41"/>
      <c r="D66" s="77"/>
    </row>
    <row r="67" spans="3:4" x14ac:dyDescent="0.25">
      <c r="C67" s="41"/>
    </row>
  </sheetData>
  <mergeCells count="10">
    <mergeCell ref="B54:C54"/>
    <mergeCell ref="B55:C55"/>
    <mergeCell ref="B56:C56"/>
    <mergeCell ref="B57:C57"/>
    <mergeCell ref="B58:C58"/>
    <mergeCell ref="A1:D1"/>
    <mergeCell ref="A2:D2"/>
    <mergeCell ref="A3:D3"/>
    <mergeCell ref="A4:D4"/>
    <mergeCell ref="A5:D5"/>
  </mergeCells>
  <pageMargins left="0.7" right="0.7" top="0.75" bottom="0.75" header="0.3" footer="0.3"/>
  <ignoredErrors>
    <ignoredError sqref="C13" formulaRange="1"/>
  </ignoredErrors>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election activeCell="G9" sqref="G9"/>
    </sheetView>
  </sheetViews>
  <sheetFormatPr baseColWidth="10" defaultColWidth="38.5703125" defaultRowHeight="15" x14ac:dyDescent="0.25"/>
  <cols>
    <col min="1" max="1" width="14.5703125" style="46" customWidth="1"/>
    <col min="2" max="2" width="57.7109375" style="46" customWidth="1"/>
    <col min="3" max="5" width="17.85546875" style="46" bestFit="1" customWidth="1"/>
    <col min="6" max="6" width="16.28515625" style="76" customWidth="1"/>
    <col min="7" max="9" width="18.85546875" style="46" bestFit="1" customWidth="1"/>
    <col min="10" max="16384" width="38.5703125" style="46"/>
  </cols>
  <sheetData>
    <row r="1" spans="1:9" s="54" customFormat="1" ht="26.25" customHeight="1" x14ac:dyDescent="0.2">
      <c r="A1" s="167" t="s">
        <v>0</v>
      </c>
      <c r="B1" s="167"/>
      <c r="C1" s="167"/>
      <c r="D1" s="167"/>
      <c r="E1" s="167"/>
      <c r="F1" s="167"/>
    </row>
    <row r="2" spans="1:9" s="54" customFormat="1" ht="21" customHeight="1" x14ac:dyDescent="0.2">
      <c r="A2" s="168" t="s">
        <v>1</v>
      </c>
      <c r="B2" s="168"/>
      <c r="C2" s="168"/>
      <c r="D2" s="168"/>
      <c r="E2" s="168"/>
      <c r="F2" s="168"/>
    </row>
    <row r="3" spans="1:9" s="54" customFormat="1" ht="15.75" customHeight="1" x14ac:dyDescent="0.2">
      <c r="A3" s="169" t="s">
        <v>2</v>
      </c>
      <c r="B3" s="169"/>
      <c r="C3" s="169"/>
      <c r="D3" s="169"/>
      <c r="E3" s="169"/>
      <c r="F3" s="169"/>
    </row>
    <row r="4" spans="1:9" s="54" customFormat="1" ht="15.75" customHeight="1" x14ac:dyDescent="0.2">
      <c r="A4" s="169" t="s">
        <v>3</v>
      </c>
      <c r="B4" s="169"/>
      <c r="C4" s="169"/>
      <c r="D4" s="169"/>
      <c r="E4" s="169"/>
      <c r="F4" s="169"/>
    </row>
    <row r="5" spans="1:9" s="54" customFormat="1" ht="15.75" x14ac:dyDescent="0.2">
      <c r="A5" s="169" t="s">
        <v>385</v>
      </c>
      <c r="B5" s="169"/>
      <c r="C5" s="169"/>
      <c r="D5" s="169"/>
      <c r="E5" s="169"/>
      <c r="F5" s="169"/>
    </row>
    <row r="6" spans="1:9" s="54" customFormat="1" x14ac:dyDescent="0.25">
      <c r="B6" s="55" t="s">
        <v>201</v>
      </c>
      <c r="C6" s="65"/>
      <c r="D6" s="66"/>
    </row>
    <row r="7" spans="1:9" s="54" customFormat="1" ht="24" customHeight="1" x14ac:dyDescent="0.2">
      <c r="B7" s="8" t="s">
        <v>4</v>
      </c>
      <c r="C7" s="7">
        <v>2011</v>
      </c>
      <c r="D7" s="7">
        <v>2012</v>
      </c>
      <c r="E7" s="7">
        <v>2013</v>
      </c>
    </row>
    <row r="8" spans="1:9" x14ac:dyDescent="0.25">
      <c r="B8" s="12" t="s">
        <v>6</v>
      </c>
      <c r="C8" s="13">
        <f>+C9+C14+C18+C20</f>
        <v>270782582182.63995</v>
      </c>
      <c r="D8" s="13">
        <f t="shared" ref="D8:E8" si="0">+D9+D14+D18+D20</f>
        <v>314016470103.39001</v>
      </c>
      <c r="E8" s="13">
        <f t="shared" si="0"/>
        <v>349751983606.33838</v>
      </c>
      <c r="F8" s="46"/>
      <c r="G8" s="102"/>
      <c r="H8" s="102"/>
      <c r="I8" s="102"/>
    </row>
    <row r="9" spans="1:9" s="103" customFormat="1" x14ac:dyDescent="0.25">
      <c r="B9" s="18" t="s">
        <v>9</v>
      </c>
      <c r="C9" s="17">
        <v>112420051189.77989</v>
      </c>
      <c r="D9" s="17">
        <v>129187459191.75999</v>
      </c>
      <c r="E9" s="17">
        <v>141662072324.51825</v>
      </c>
      <c r="G9" s="104"/>
      <c r="H9" s="104"/>
      <c r="I9" s="104"/>
    </row>
    <row r="10" spans="1:9" x14ac:dyDescent="0.25">
      <c r="B10" s="24" t="s">
        <v>12</v>
      </c>
      <c r="C10" s="19">
        <v>79043293134.729935</v>
      </c>
      <c r="D10" s="19">
        <v>87769957126.029907</v>
      </c>
      <c r="E10" s="19">
        <v>104027608941.31851</v>
      </c>
      <c r="F10" s="46"/>
      <c r="G10" s="102"/>
      <c r="H10" s="102"/>
      <c r="I10" s="102"/>
    </row>
    <row r="11" spans="1:9" x14ac:dyDescent="0.25">
      <c r="B11" s="24" t="s">
        <v>350</v>
      </c>
      <c r="C11" s="19">
        <v>72044884031.699997</v>
      </c>
      <c r="D11" s="19">
        <v>0</v>
      </c>
      <c r="E11" s="19">
        <v>0</v>
      </c>
      <c r="F11" s="46"/>
      <c r="G11" s="102"/>
      <c r="H11" s="102"/>
      <c r="I11" s="102"/>
    </row>
    <row r="12" spans="1:9" x14ac:dyDescent="0.25">
      <c r="B12" s="24" t="s">
        <v>351</v>
      </c>
      <c r="C12" s="19">
        <v>6998452817.8000002</v>
      </c>
      <c r="D12" s="19">
        <v>0</v>
      </c>
      <c r="E12" s="19">
        <v>0</v>
      </c>
      <c r="F12" s="46"/>
      <c r="G12" s="102"/>
      <c r="H12" s="102"/>
      <c r="I12" s="102"/>
    </row>
    <row r="13" spans="1:9" x14ac:dyDescent="0.25">
      <c r="B13" s="24" t="s">
        <v>15</v>
      </c>
      <c r="C13" s="19">
        <v>33376758055.049953</v>
      </c>
      <c r="D13" s="19">
        <v>41417502065.73008</v>
      </c>
      <c r="E13" s="19">
        <v>37634463383.199738</v>
      </c>
      <c r="F13" s="46"/>
      <c r="G13" s="102"/>
      <c r="H13" s="102"/>
      <c r="I13" s="102"/>
    </row>
    <row r="14" spans="1:9" s="103" customFormat="1" x14ac:dyDescent="0.25">
      <c r="B14" s="18" t="s">
        <v>204</v>
      </c>
      <c r="C14" s="17">
        <v>39392117820.25</v>
      </c>
      <c r="D14" s="17">
        <v>45616792765.260002</v>
      </c>
      <c r="E14" s="17">
        <v>59733525597.190002</v>
      </c>
      <c r="G14" s="102"/>
      <c r="H14" s="102"/>
      <c r="I14" s="102"/>
    </row>
    <row r="15" spans="1:9" x14ac:dyDescent="0.25">
      <c r="B15" s="24" t="s">
        <v>205</v>
      </c>
      <c r="C15" s="19">
        <v>24198869744.91</v>
      </c>
      <c r="D15" s="19">
        <v>27582065064.329998</v>
      </c>
      <c r="E15" s="19">
        <v>38689065643.939995</v>
      </c>
      <c r="F15" s="46"/>
      <c r="G15" s="102"/>
      <c r="H15" s="102"/>
      <c r="I15" s="102"/>
    </row>
    <row r="16" spans="1:9" x14ac:dyDescent="0.25">
      <c r="B16" s="24" t="s">
        <v>20</v>
      </c>
      <c r="C16" s="19">
        <v>14673868401.34</v>
      </c>
      <c r="D16" s="19">
        <v>17573686481.740002</v>
      </c>
      <c r="E16" s="19">
        <v>20704364780.310001</v>
      </c>
      <c r="F16" s="46"/>
      <c r="G16" s="102"/>
      <c r="H16" s="102"/>
      <c r="I16" s="102"/>
    </row>
    <row r="17" spans="2:9" x14ac:dyDescent="0.25">
      <c r="B17" s="24" t="s">
        <v>23</v>
      </c>
      <c r="C17" s="19">
        <v>519379674</v>
      </c>
      <c r="D17" s="19">
        <v>461041219.19</v>
      </c>
      <c r="E17" s="19">
        <v>340095172.93999994</v>
      </c>
      <c r="F17" s="46"/>
      <c r="G17" s="102"/>
      <c r="H17" s="102"/>
      <c r="I17" s="102"/>
    </row>
    <row r="18" spans="2:9" s="103" customFormat="1" x14ac:dyDescent="0.25">
      <c r="B18" s="18" t="s">
        <v>26</v>
      </c>
      <c r="C18" s="17">
        <v>17133170302.620001</v>
      </c>
      <c r="D18" s="17">
        <v>19464641993.849998</v>
      </c>
      <c r="E18" s="17">
        <v>21665367978.739986</v>
      </c>
      <c r="G18" s="104"/>
      <c r="H18" s="104"/>
      <c r="I18" s="104"/>
    </row>
    <row r="19" spans="2:9" x14ac:dyDescent="0.25">
      <c r="B19" s="24" t="s">
        <v>29</v>
      </c>
      <c r="C19" s="19">
        <v>17133170302.620001</v>
      </c>
      <c r="D19" s="19">
        <v>19464641993.849998</v>
      </c>
      <c r="E19" s="19">
        <v>21665367978.739986</v>
      </c>
      <c r="F19" s="46"/>
      <c r="G19" s="102"/>
      <c r="H19" s="102"/>
      <c r="I19" s="102"/>
    </row>
    <row r="20" spans="2:9" x14ac:dyDescent="0.25">
      <c r="B20" s="18" t="s">
        <v>206</v>
      </c>
      <c r="C20" s="19">
        <v>101837242869.99005</v>
      </c>
      <c r="D20" s="19">
        <v>119747576152.52003</v>
      </c>
      <c r="E20" s="19">
        <v>126691017705.89011</v>
      </c>
      <c r="F20" s="46"/>
      <c r="G20" s="102"/>
      <c r="H20" s="102"/>
      <c r="I20" s="102"/>
    </row>
    <row r="21" spans="2:9" x14ac:dyDescent="0.25">
      <c r="B21" s="24" t="s">
        <v>207</v>
      </c>
      <c r="C21" s="19">
        <v>15354105607.870005</v>
      </c>
      <c r="D21" s="19">
        <v>21936018045.73</v>
      </c>
      <c r="E21" s="19">
        <v>21384870970.099995</v>
      </c>
      <c r="F21" s="46"/>
      <c r="G21" s="102"/>
      <c r="H21" s="102"/>
      <c r="I21" s="102"/>
    </row>
    <row r="22" spans="2:9" x14ac:dyDescent="0.25">
      <c r="B22" s="24" t="s">
        <v>370</v>
      </c>
      <c r="C22" s="19">
        <v>86322372719.460037</v>
      </c>
      <c r="D22" s="19">
        <v>97665351937.760025</v>
      </c>
      <c r="E22" s="19">
        <v>105004354590.41011</v>
      </c>
      <c r="F22" s="46"/>
      <c r="G22" s="102"/>
      <c r="H22" s="102"/>
      <c r="I22" s="102"/>
    </row>
    <row r="23" spans="2:9" x14ac:dyDescent="0.25">
      <c r="B23" s="24" t="s">
        <v>371</v>
      </c>
      <c r="C23" s="19">
        <v>160764542.65999997</v>
      </c>
      <c r="D23" s="19">
        <v>146206169.02999997</v>
      </c>
      <c r="E23" s="19">
        <v>301792145.38000011</v>
      </c>
      <c r="F23" s="46"/>
      <c r="G23" s="102"/>
      <c r="H23" s="102"/>
      <c r="I23" s="102"/>
    </row>
    <row r="24" spans="2:9" x14ac:dyDescent="0.25">
      <c r="B24" s="12" t="s">
        <v>208</v>
      </c>
      <c r="C24" s="13">
        <f>+C25+C35</f>
        <v>68116137490.910004</v>
      </c>
      <c r="D24" s="13">
        <f t="shared" ref="D24:E24" si="1">+D25+D35</f>
        <v>133215541796.69997</v>
      </c>
      <c r="E24" s="13">
        <f t="shared" si="1"/>
        <v>88119003086.200027</v>
      </c>
      <c r="F24" s="46"/>
      <c r="G24" s="102"/>
      <c r="H24" s="102"/>
      <c r="I24" s="102"/>
    </row>
    <row r="25" spans="2:9" s="103" customFormat="1" x14ac:dyDescent="0.25">
      <c r="B25" s="18" t="s">
        <v>209</v>
      </c>
      <c r="C25" s="17">
        <v>47722108500.930008</v>
      </c>
      <c r="D25" s="17">
        <v>101378260627.81996</v>
      </c>
      <c r="E25" s="17">
        <v>63770390773.89003</v>
      </c>
      <c r="G25" s="104"/>
      <c r="H25" s="104"/>
      <c r="I25" s="104"/>
    </row>
    <row r="26" spans="2:9" x14ac:dyDescent="0.25">
      <c r="B26" s="24" t="s">
        <v>210</v>
      </c>
      <c r="C26" s="19">
        <v>2198937425.0699997</v>
      </c>
      <c r="D26" s="19">
        <v>3353646075.3800001</v>
      </c>
      <c r="E26" s="19">
        <v>3633701752.5200033</v>
      </c>
      <c r="F26" s="46"/>
      <c r="G26" s="102"/>
      <c r="H26" s="102"/>
      <c r="I26" s="102"/>
    </row>
    <row r="27" spans="2:9" x14ac:dyDescent="0.25">
      <c r="B27" s="24" t="s">
        <v>211</v>
      </c>
      <c r="C27" s="19">
        <v>5315422800.0700006</v>
      </c>
      <c r="D27" s="19">
        <v>11207813120.07</v>
      </c>
      <c r="E27" s="19">
        <v>5328303036.9799986</v>
      </c>
      <c r="F27" s="46"/>
      <c r="G27" s="102"/>
      <c r="H27" s="102"/>
      <c r="I27" s="102"/>
    </row>
    <row r="28" spans="2:9" x14ac:dyDescent="0.25">
      <c r="B28" s="24" t="s">
        <v>365</v>
      </c>
      <c r="C28" s="19">
        <v>39915399778.570007</v>
      </c>
      <c r="D28" s="19">
        <v>86273173132.469986</v>
      </c>
      <c r="E28" s="19">
        <v>51407371381.940033</v>
      </c>
      <c r="F28" s="46"/>
      <c r="G28" s="102"/>
      <c r="H28" s="102"/>
      <c r="I28" s="102"/>
    </row>
    <row r="29" spans="2:9" x14ac:dyDescent="0.25">
      <c r="B29" s="24" t="s">
        <v>352</v>
      </c>
      <c r="C29" s="19">
        <v>1067677310.5</v>
      </c>
      <c r="D29" s="19">
        <v>0</v>
      </c>
      <c r="E29" s="19">
        <v>0</v>
      </c>
      <c r="F29" s="46"/>
      <c r="G29" s="102"/>
      <c r="H29" s="102"/>
      <c r="I29" s="102"/>
    </row>
    <row r="30" spans="2:9" x14ac:dyDescent="0.25">
      <c r="B30" s="24" t="s">
        <v>353</v>
      </c>
      <c r="C30" s="19">
        <v>2387245881</v>
      </c>
      <c r="D30" s="19">
        <v>0</v>
      </c>
      <c r="E30" s="19">
        <v>0</v>
      </c>
      <c r="F30" s="46"/>
      <c r="G30" s="102"/>
      <c r="H30" s="102"/>
      <c r="I30" s="102"/>
    </row>
    <row r="31" spans="2:9" x14ac:dyDescent="0.25">
      <c r="B31" s="24" t="s">
        <v>364</v>
      </c>
      <c r="C31" s="19">
        <v>36460476587.099998</v>
      </c>
      <c r="D31" s="19">
        <v>0</v>
      </c>
      <c r="E31" s="19">
        <v>0</v>
      </c>
      <c r="F31" s="46"/>
      <c r="G31" s="102"/>
      <c r="H31" s="102"/>
      <c r="I31" s="102"/>
    </row>
    <row r="32" spans="2:9" x14ac:dyDescent="0.25">
      <c r="B32" s="24" t="s">
        <v>354</v>
      </c>
      <c r="C32" s="19">
        <v>59500000</v>
      </c>
      <c r="D32" s="19">
        <v>261320784.86000001</v>
      </c>
      <c r="E32" s="19">
        <v>2503781766.1400003</v>
      </c>
      <c r="F32" s="46"/>
      <c r="G32" s="102"/>
      <c r="H32" s="102"/>
      <c r="I32" s="102"/>
    </row>
    <row r="33" spans="2:9" x14ac:dyDescent="0.25">
      <c r="B33" s="24" t="s">
        <v>355</v>
      </c>
      <c r="C33" s="19">
        <v>232848497.22</v>
      </c>
      <c r="D33" s="19">
        <v>282307515.04000002</v>
      </c>
      <c r="E33" s="19">
        <v>897232836.3100003</v>
      </c>
      <c r="F33" s="46"/>
      <c r="G33" s="102"/>
      <c r="H33" s="102"/>
      <c r="I33" s="102"/>
    </row>
    <row r="34" spans="2:9" x14ac:dyDescent="0.25">
      <c r="B34" s="24" t="s">
        <v>363</v>
      </c>
      <c r="C34" s="19">
        <v>0</v>
      </c>
      <c r="D34" s="19">
        <v>0</v>
      </c>
      <c r="E34" s="19">
        <v>0</v>
      </c>
      <c r="F34" s="46"/>
      <c r="G34" s="102"/>
      <c r="H34" s="102"/>
      <c r="I34" s="102"/>
    </row>
    <row r="35" spans="2:9" x14ac:dyDescent="0.25">
      <c r="B35" s="18" t="s">
        <v>212</v>
      </c>
      <c r="C35" s="17">
        <v>20394028989.98</v>
      </c>
      <c r="D35" s="17">
        <v>31837281168.880001</v>
      </c>
      <c r="E35" s="17">
        <v>24348612312.309998</v>
      </c>
      <c r="F35" s="46"/>
      <c r="G35" s="102"/>
      <c r="H35" s="102"/>
      <c r="I35" s="102"/>
    </row>
    <row r="36" spans="2:9" x14ac:dyDescent="0.25">
      <c r="B36" s="24" t="s">
        <v>213</v>
      </c>
      <c r="C36" s="19">
        <v>202818989.83999997</v>
      </c>
      <c r="D36" s="19">
        <v>296373987.30000001</v>
      </c>
      <c r="E36" s="19">
        <v>668016596.18000007</v>
      </c>
      <c r="F36" s="46"/>
      <c r="G36" s="102"/>
      <c r="H36" s="102"/>
      <c r="I36" s="102"/>
    </row>
    <row r="37" spans="2:9" x14ac:dyDescent="0.25">
      <c r="B37" s="24" t="s">
        <v>372</v>
      </c>
      <c r="C37" s="19">
        <v>20091210000.139999</v>
      </c>
      <c r="D37" s="19">
        <v>30431919436.439999</v>
      </c>
      <c r="E37" s="19">
        <v>23680595716.129997</v>
      </c>
      <c r="F37" s="46"/>
      <c r="G37" s="102"/>
      <c r="H37" s="102"/>
      <c r="I37" s="102"/>
    </row>
    <row r="38" spans="2:9" x14ac:dyDescent="0.25">
      <c r="B38" s="24" t="s">
        <v>369</v>
      </c>
      <c r="C38" s="19">
        <v>100000000</v>
      </c>
      <c r="D38" s="19">
        <v>1108987745.1400001</v>
      </c>
      <c r="E38" s="19">
        <v>0</v>
      </c>
      <c r="F38" s="46"/>
      <c r="G38" s="102"/>
      <c r="H38" s="102"/>
      <c r="I38" s="102"/>
    </row>
    <row r="39" spans="2:9" x14ac:dyDescent="0.25">
      <c r="B39" s="8" t="s">
        <v>373</v>
      </c>
      <c r="C39" s="33">
        <f>+C8+C24</f>
        <v>338898719673.54993</v>
      </c>
      <c r="D39" s="33">
        <f t="shared" ref="D39:E39" si="2">+D8+D24</f>
        <v>447232011900.08997</v>
      </c>
      <c r="E39" s="33">
        <f t="shared" si="2"/>
        <v>437870986692.53839</v>
      </c>
      <c r="F39" s="67"/>
      <c r="G39" s="102"/>
      <c r="H39" s="102"/>
      <c r="I39" s="102"/>
    </row>
    <row r="40" spans="2:9" s="72" customFormat="1" x14ac:dyDescent="0.25">
      <c r="B40" s="68"/>
      <c r="C40" s="69">
        <v>0</v>
      </c>
      <c r="D40" s="69">
        <v>0</v>
      </c>
      <c r="E40" s="69">
        <v>0</v>
      </c>
      <c r="F40" s="71"/>
      <c r="G40" s="102"/>
      <c r="H40" s="102"/>
      <c r="I40" s="102"/>
    </row>
    <row r="41" spans="2:9" x14ac:dyDescent="0.25">
      <c r="B41" s="8" t="s">
        <v>214</v>
      </c>
      <c r="C41" s="33">
        <v>0</v>
      </c>
      <c r="D41" s="33">
        <v>0</v>
      </c>
      <c r="E41" s="33">
        <v>0</v>
      </c>
      <c r="F41" s="73"/>
      <c r="G41" s="102"/>
      <c r="H41" s="102"/>
      <c r="I41" s="102"/>
    </row>
    <row r="42" spans="2:9" ht="16.5" customHeight="1" x14ac:dyDescent="0.25">
      <c r="B42" s="18" t="s">
        <v>215</v>
      </c>
      <c r="C42" s="17">
        <v>13842904.279999999</v>
      </c>
      <c r="D42" s="17">
        <v>170210420.12</v>
      </c>
      <c r="E42" s="17">
        <v>2247380859.73</v>
      </c>
      <c r="F42" s="74"/>
      <c r="G42" s="102"/>
      <c r="H42" s="102"/>
      <c r="I42" s="102"/>
    </row>
    <row r="43" spans="2:9" ht="16.5" customHeight="1" x14ac:dyDescent="0.25">
      <c r="B43" s="24" t="s">
        <v>216</v>
      </c>
      <c r="C43" s="19">
        <v>0</v>
      </c>
      <c r="D43" s="19">
        <v>0</v>
      </c>
      <c r="E43" s="19">
        <v>0</v>
      </c>
      <c r="F43" s="75"/>
      <c r="G43" s="102"/>
      <c r="H43" s="102"/>
      <c r="I43" s="102"/>
    </row>
    <row r="44" spans="2:9" ht="16.5" customHeight="1" x14ac:dyDescent="0.25">
      <c r="B44" s="24" t="s">
        <v>374</v>
      </c>
      <c r="C44" s="19">
        <v>13842904.279999999</v>
      </c>
      <c r="D44" s="19">
        <v>170210420.12</v>
      </c>
      <c r="E44" s="19">
        <v>2247380859.73</v>
      </c>
      <c r="F44" s="75"/>
      <c r="G44" s="102"/>
      <c r="H44" s="102"/>
      <c r="I44" s="102"/>
    </row>
    <row r="45" spans="2:9" x14ac:dyDescent="0.25">
      <c r="B45" s="18" t="s">
        <v>46</v>
      </c>
      <c r="C45" s="17">
        <v>57985317874.510002</v>
      </c>
      <c r="D45" s="17">
        <v>50928034031.599998</v>
      </c>
      <c r="E45" s="17">
        <v>64459008858.610016</v>
      </c>
      <c r="F45" s="74"/>
      <c r="G45" s="102"/>
      <c r="H45" s="102"/>
      <c r="I45" s="102"/>
    </row>
    <row r="46" spans="2:9" x14ac:dyDescent="0.25">
      <c r="B46" s="24" t="s">
        <v>49</v>
      </c>
      <c r="C46" s="19">
        <v>30420370353.080002</v>
      </c>
      <c r="D46" s="19">
        <v>27176175754.650002</v>
      </c>
      <c r="E46" s="19">
        <v>18006460146.960003</v>
      </c>
      <c r="F46" s="75"/>
      <c r="G46" s="102"/>
      <c r="H46" s="102"/>
      <c r="I46" s="102"/>
    </row>
    <row r="47" spans="2:9" x14ac:dyDescent="0.25">
      <c r="B47" s="24" t="s">
        <v>375</v>
      </c>
      <c r="C47" s="19">
        <v>30420370353.080002</v>
      </c>
      <c r="D47" s="19">
        <v>27176175754.650002</v>
      </c>
      <c r="E47" s="19">
        <v>18006460146.960003</v>
      </c>
      <c r="F47" s="75"/>
      <c r="G47" s="102"/>
      <c r="H47" s="102"/>
      <c r="I47" s="102"/>
    </row>
    <row r="48" spans="2:9" x14ac:dyDescent="0.25">
      <c r="B48" s="24" t="s">
        <v>52</v>
      </c>
      <c r="C48" s="19">
        <v>27564947521.429996</v>
      </c>
      <c r="D48" s="19">
        <v>23751858276.950001</v>
      </c>
      <c r="E48" s="19">
        <v>46452548711.650009</v>
      </c>
      <c r="F48" s="75"/>
      <c r="G48" s="102"/>
      <c r="H48" s="102"/>
      <c r="I48" s="102"/>
    </row>
    <row r="49" spans="2:9" x14ac:dyDescent="0.25">
      <c r="B49" s="24" t="s">
        <v>358</v>
      </c>
      <c r="C49" s="19">
        <v>27564947521.429996</v>
      </c>
      <c r="D49" s="19">
        <v>23751858276.950001</v>
      </c>
      <c r="E49" s="19">
        <v>46452548711.650009</v>
      </c>
      <c r="F49" s="75"/>
      <c r="G49" s="102"/>
      <c r="H49" s="102"/>
      <c r="I49" s="102"/>
    </row>
    <row r="50" spans="2:9" x14ac:dyDescent="0.25">
      <c r="B50" s="18" t="s">
        <v>55</v>
      </c>
      <c r="C50" s="17">
        <v>1445473543.76</v>
      </c>
      <c r="D50" s="17">
        <v>9386809547.420002</v>
      </c>
      <c r="E50" s="17">
        <v>8615565468.2299995</v>
      </c>
      <c r="F50" s="74"/>
      <c r="G50" s="102"/>
      <c r="H50" s="102"/>
      <c r="I50" s="102"/>
    </row>
    <row r="51" spans="2:9" x14ac:dyDescent="0.25">
      <c r="B51" s="24" t="s">
        <v>359</v>
      </c>
      <c r="C51" s="19">
        <v>0</v>
      </c>
      <c r="D51" s="19">
        <v>0</v>
      </c>
      <c r="E51" s="19">
        <v>0</v>
      </c>
      <c r="F51" s="75"/>
      <c r="G51" s="102"/>
      <c r="H51" s="102"/>
      <c r="I51" s="102"/>
    </row>
    <row r="52" spans="2:9" x14ac:dyDescent="0.25">
      <c r="B52" s="24" t="s">
        <v>360</v>
      </c>
      <c r="C52" s="19">
        <v>1445473543.76</v>
      </c>
      <c r="D52" s="19">
        <v>9386809547.420002</v>
      </c>
      <c r="E52" s="19">
        <v>8615565468.2299995</v>
      </c>
      <c r="F52" s="75"/>
      <c r="G52" s="102"/>
      <c r="H52" s="102"/>
      <c r="I52" s="102"/>
    </row>
    <row r="53" spans="2:9" x14ac:dyDescent="0.25">
      <c r="B53" s="8" t="s">
        <v>217</v>
      </c>
      <c r="C53" s="33">
        <f>+C42+C45+C50</f>
        <v>59444634322.550003</v>
      </c>
      <c r="D53" s="33">
        <f t="shared" ref="D53:E53" si="3">+D42+D45+D50</f>
        <v>60485053999.139999</v>
      </c>
      <c r="E53" s="33">
        <f t="shared" si="3"/>
        <v>75321955186.570023</v>
      </c>
      <c r="F53" s="67"/>
      <c r="G53" s="102"/>
      <c r="H53" s="102"/>
      <c r="I53" s="102"/>
    </row>
    <row r="54" spans="2:9" x14ac:dyDescent="0.25">
      <c r="B54" s="37"/>
      <c r="C54" s="23"/>
      <c r="D54" s="23"/>
      <c r="E54" s="32"/>
      <c r="G54" s="102"/>
      <c r="H54" s="102"/>
      <c r="I54" s="102"/>
    </row>
    <row r="55" spans="2:9" x14ac:dyDescent="0.25">
      <c r="B55" s="8" t="s">
        <v>218</v>
      </c>
      <c r="C55" s="33">
        <f>+C39+C53</f>
        <v>398343353996.09991</v>
      </c>
      <c r="D55" s="33">
        <f t="shared" ref="D55:E55" si="4">+D39+D53</f>
        <v>507717065899.22998</v>
      </c>
      <c r="E55" s="33">
        <f t="shared" si="4"/>
        <v>513192941879.1084</v>
      </c>
      <c r="G55" s="102"/>
      <c r="H55" s="102"/>
      <c r="I55" s="102"/>
    </row>
    <row r="56" spans="2:9" x14ac:dyDescent="0.25">
      <c r="B56" s="63" t="s">
        <v>219</v>
      </c>
      <c r="C56" s="41"/>
      <c r="D56" s="41"/>
      <c r="E56" s="41"/>
      <c r="F56" s="77"/>
    </row>
    <row r="57" spans="2:9" x14ac:dyDescent="0.25">
      <c r="B57" s="78" t="s">
        <v>220</v>
      </c>
      <c r="C57" s="41"/>
      <c r="D57" s="41"/>
      <c r="E57" s="41"/>
      <c r="F57" s="77"/>
    </row>
    <row r="58" spans="2:9" x14ac:dyDescent="0.25">
      <c r="B58" s="78" t="s">
        <v>221</v>
      </c>
      <c r="C58" s="41"/>
      <c r="D58" s="41"/>
      <c r="E58" s="79"/>
      <c r="F58" s="77"/>
    </row>
    <row r="59" spans="2:9" x14ac:dyDescent="0.25">
      <c r="B59" s="80" t="s">
        <v>222</v>
      </c>
      <c r="C59" s="41"/>
      <c r="D59" s="41"/>
      <c r="E59" s="41"/>
      <c r="F59" s="77"/>
    </row>
    <row r="60" spans="2:9" x14ac:dyDescent="0.25">
      <c r="B60" s="80" t="s">
        <v>223</v>
      </c>
      <c r="C60" s="41"/>
      <c r="D60" s="41"/>
      <c r="E60" s="41"/>
      <c r="F60" s="77"/>
    </row>
    <row r="61" spans="2:9" x14ac:dyDescent="0.25">
      <c r="B61" s="40"/>
      <c r="C61" s="41"/>
      <c r="D61" s="41"/>
      <c r="E61" s="41"/>
      <c r="F61" s="77"/>
    </row>
    <row r="62" spans="2:9" x14ac:dyDescent="0.25">
      <c r="C62" s="41"/>
      <c r="D62" s="41"/>
      <c r="E62" s="41"/>
      <c r="F62" s="77"/>
    </row>
    <row r="63" spans="2:9" x14ac:dyDescent="0.25">
      <c r="C63" s="41"/>
      <c r="D63" s="41"/>
      <c r="E63" s="41"/>
      <c r="F63" s="77"/>
    </row>
    <row r="64" spans="2:9" x14ac:dyDescent="0.25">
      <c r="C64" s="41"/>
      <c r="D64" s="41"/>
      <c r="E64" s="41"/>
      <c r="F64" s="77"/>
    </row>
    <row r="65" spans="3:6" x14ac:dyDescent="0.25">
      <c r="C65" s="41"/>
      <c r="D65" s="41"/>
      <c r="E65" s="41"/>
      <c r="F65" s="77"/>
    </row>
    <row r="66" spans="3:6" ht="19.5" hidden="1" customHeight="1" x14ac:dyDescent="0.25">
      <c r="C66" s="41"/>
      <c r="D66" s="41"/>
      <c r="E66" s="41"/>
      <c r="F66" s="77"/>
    </row>
    <row r="67" spans="3:6" ht="24.75" hidden="1" customHeight="1" x14ac:dyDescent="0.25">
      <c r="C67" s="41"/>
      <c r="D67" s="41"/>
      <c r="E67" s="41"/>
      <c r="F67" s="77"/>
    </row>
    <row r="68" spans="3:6" hidden="1" x14ac:dyDescent="0.25">
      <c r="C68" s="41"/>
      <c r="D68" s="41"/>
      <c r="E68" s="41"/>
      <c r="F68" s="77"/>
    </row>
    <row r="69" spans="3:6" x14ac:dyDescent="0.25">
      <c r="C69" s="41"/>
      <c r="D69" s="41"/>
      <c r="E69" s="41"/>
      <c r="F69" s="77"/>
    </row>
  </sheetData>
  <mergeCells count="5">
    <mergeCell ref="A1:F1"/>
    <mergeCell ref="A2:F2"/>
    <mergeCell ref="A3:F3"/>
    <mergeCell ref="A4:F4"/>
    <mergeCell ref="A5:F5"/>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3"/>
  <sheetViews>
    <sheetView showGridLines="0" tabSelected="1" workbookViewId="0">
      <selection activeCell="K20" sqref="K20"/>
    </sheetView>
  </sheetViews>
  <sheetFormatPr baseColWidth="10" defaultColWidth="73.42578125" defaultRowHeight="15" x14ac:dyDescent="0.25"/>
  <cols>
    <col min="1" max="1" width="10.28515625" customWidth="1"/>
    <col min="2" max="2" width="84.7109375" customWidth="1"/>
    <col min="3" max="5" width="17.85546875" bestFit="1" customWidth="1"/>
    <col min="6" max="6" width="9.85546875" customWidth="1"/>
    <col min="7" max="7" width="8.85546875" style="82" customWidth="1"/>
    <col min="8" max="10" width="18.85546875" style="106" bestFit="1" customWidth="1"/>
  </cols>
  <sheetData>
    <row r="2" spans="1:6" ht="28.5" x14ac:dyDescent="0.25">
      <c r="A2" s="172" t="s">
        <v>0</v>
      </c>
      <c r="B2" s="173"/>
      <c r="C2" s="173"/>
      <c r="D2" s="173"/>
      <c r="E2" s="173"/>
      <c r="F2" s="173"/>
    </row>
    <row r="3" spans="1:6" ht="21" x14ac:dyDescent="0.25">
      <c r="A3" s="174" t="s">
        <v>1</v>
      </c>
      <c r="B3" s="168"/>
      <c r="C3" s="168"/>
      <c r="D3" s="168"/>
      <c r="E3" s="168"/>
      <c r="F3" s="168"/>
    </row>
    <row r="4" spans="1:6" ht="15.75" x14ac:dyDescent="0.25">
      <c r="A4" s="175" t="s">
        <v>2</v>
      </c>
      <c r="B4" s="176"/>
      <c r="C4" s="176"/>
      <c r="D4" s="176"/>
      <c r="E4" s="176"/>
      <c r="F4" s="176"/>
    </row>
    <row r="5" spans="1:6" ht="15.75" x14ac:dyDescent="0.25">
      <c r="A5" s="177" t="s">
        <v>3</v>
      </c>
      <c r="B5" s="169"/>
      <c r="C5" s="169"/>
      <c r="D5" s="169"/>
      <c r="E5" s="169"/>
      <c r="F5" s="169"/>
    </row>
    <row r="6" spans="1:6" x14ac:dyDescent="0.25">
      <c r="A6" s="178" t="s">
        <v>224</v>
      </c>
      <c r="B6" s="179"/>
      <c r="C6" s="179"/>
      <c r="D6" s="179"/>
      <c r="E6" s="179"/>
      <c r="F6" s="179"/>
    </row>
    <row r="7" spans="1:6" ht="20.25" customHeight="1" x14ac:dyDescent="0.25">
      <c r="A7" s="81"/>
      <c r="B7" s="83"/>
    </row>
    <row r="8" spans="1:6" ht="30" customHeight="1" x14ac:dyDescent="0.25">
      <c r="A8" s="81"/>
      <c r="B8" s="9" t="s">
        <v>4</v>
      </c>
      <c r="C8" s="10">
        <v>2014</v>
      </c>
      <c r="D8" s="10">
        <v>2015</v>
      </c>
      <c r="E8" s="10">
        <v>2016</v>
      </c>
    </row>
    <row r="9" spans="1:6" x14ac:dyDescent="0.25">
      <c r="A9" s="81"/>
      <c r="B9" s="14" t="s">
        <v>7</v>
      </c>
      <c r="C9" s="15">
        <f>+C10+C16+C17+C19+C21+C26</f>
        <v>412647451769.80005</v>
      </c>
      <c r="D9" s="15">
        <f t="shared" ref="D9:E9" si="0">+D10+D16+D17+D19+D21+D26</f>
        <v>431458287422.23798</v>
      </c>
      <c r="E9" s="15">
        <f t="shared" si="0"/>
        <v>471241983975.59894</v>
      </c>
    </row>
    <row r="10" spans="1:6" x14ac:dyDescent="0.25">
      <c r="A10" s="81"/>
      <c r="B10" s="20" t="s">
        <v>10</v>
      </c>
      <c r="C10" s="21">
        <v>171570984681.79999</v>
      </c>
      <c r="D10" s="21">
        <v>200848664033.09799</v>
      </c>
      <c r="E10" s="21">
        <v>197615505535.62793</v>
      </c>
    </row>
    <row r="11" spans="1:6" x14ac:dyDescent="0.25">
      <c r="A11" s="81"/>
      <c r="B11" s="25" t="s">
        <v>13</v>
      </c>
      <c r="C11" s="26">
        <v>127046357629.63995</v>
      </c>
      <c r="D11" s="26">
        <v>152952652036.358</v>
      </c>
      <c r="E11" s="26">
        <v>150908691049.95941</v>
      </c>
    </row>
    <row r="12" spans="1:6" x14ac:dyDescent="0.25">
      <c r="A12" s="81"/>
      <c r="B12" s="25" t="s">
        <v>16</v>
      </c>
      <c r="C12" s="26">
        <v>44230066317.449997</v>
      </c>
      <c r="D12" s="26">
        <v>47758867155.150154</v>
      </c>
      <c r="E12" s="26">
        <v>46585621545.859085</v>
      </c>
    </row>
    <row r="13" spans="1:6" x14ac:dyDescent="0.25">
      <c r="A13" s="81"/>
      <c r="B13" s="25" t="s">
        <v>225</v>
      </c>
      <c r="C13" s="26">
        <v>294560734.71000004</v>
      </c>
      <c r="D13" s="26">
        <v>137144841.58999997</v>
      </c>
      <c r="E13" s="26">
        <v>121192939.80000013</v>
      </c>
      <c r="F13" s="84"/>
    </row>
    <row r="14" spans="1:6" x14ac:dyDescent="0.25">
      <c r="A14" s="81"/>
      <c r="B14" s="25" t="s">
        <v>226</v>
      </c>
      <c r="C14" s="26">
        <v>0</v>
      </c>
      <c r="D14" s="26">
        <v>0</v>
      </c>
      <c r="E14" s="26">
        <v>0</v>
      </c>
    </row>
    <row r="15" spans="1:6" x14ac:dyDescent="0.25">
      <c r="A15" s="81"/>
      <c r="B15" s="25" t="s">
        <v>21</v>
      </c>
      <c r="C15" s="26">
        <v>0</v>
      </c>
      <c r="D15" s="26">
        <v>0</v>
      </c>
      <c r="E15" s="26">
        <v>0</v>
      </c>
    </row>
    <row r="16" spans="1:6" x14ac:dyDescent="0.25">
      <c r="A16" s="81"/>
      <c r="B16" s="28" t="s">
        <v>24</v>
      </c>
      <c r="C16" s="21">
        <v>25409937976.190002</v>
      </c>
      <c r="D16" s="53">
        <v>26544253565.930008</v>
      </c>
      <c r="E16" s="21">
        <v>27623508546.589993</v>
      </c>
    </row>
    <row r="17" spans="1:5" x14ac:dyDescent="0.25">
      <c r="A17" s="81"/>
      <c r="B17" s="28" t="s">
        <v>27</v>
      </c>
      <c r="C17" s="21">
        <v>70737822428.910004</v>
      </c>
      <c r="D17" s="21">
        <v>79240472298.580032</v>
      </c>
      <c r="E17" s="21">
        <v>91685220616.750015</v>
      </c>
    </row>
    <row r="18" spans="1:5" x14ac:dyDescent="0.25">
      <c r="A18" s="81"/>
      <c r="B18" s="25" t="s">
        <v>30</v>
      </c>
      <c r="C18" s="26">
        <v>70737822428.910004</v>
      </c>
      <c r="D18" s="26">
        <v>79240472298.580032</v>
      </c>
      <c r="E18" s="26">
        <v>91685220616.750015</v>
      </c>
    </row>
    <row r="19" spans="1:5" x14ac:dyDescent="0.25">
      <c r="A19" s="81"/>
      <c r="B19" s="28" t="s">
        <v>227</v>
      </c>
      <c r="C19" s="21">
        <v>0</v>
      </c>
      <c r="D19" s="21">
        <v>0</v>
      </c>
      <c r="E19" s="21">
        <v>0</v>
      </c>
    </row>
    <row r="20" spans="1:5" x14ac:dyDescent="0.25">
      <c r="A20" s="81"/>
      <c r="B20" s="25" t="s">
        <v>228</v>
      </c>
      <c r="C20" s="26">
        <v>0</v>
      </c>
      <c r="D20" s="26">
        <v>0</v>
      </c>
      <c r="E20" s="26">
        <v>0</v>
      </c>
    </row>
    <row r="21" spans="1:5" x14ac:dyDescent="0.25">
      <c r="A21" s="81"/>
      <c r="B21" s="28" t="s">
        <v>229</v>
      </c>
      <c r="C21" s="21">
        <v>144807156567.19003</v>
      </c>
      <c r="D21" s="21">
        <v>124748605950.08997</v>
      </c>
      <c r="E21" s="21">
        <v>153964105946.70096</v>
      </c>
    </row>
    <row r="22" spans="1:5" x14ac:dyDescent="0.25">
      <c r="A22" s="81"/>
      <c r="B22" s="25" t="s">
        <v>230</v>
      </c>
      <c r="C22" s="26">
        <v>24285367824.929996</v>
      </c>
      <c r="D22" s="26">
        <v>24858085784.759979</v>
      </c>
      <c r="E22" s="26">
        <v>27610613555.899998</v>
      </c>
    </row>
    <row r="23" spans="1:5" x14ac:dyDescent="0.25">
      <c r="A23" s="81"/>
      <c r="B23" s="25" t="s">
        <v>231</v>
      </c>
      <c r="C23" s="26">
        <v>97203525099.740005</v>
      </c>
      <c r="D23" s="21">
        <v>89556384247.37999</v>
      </c>
      <c r="E23" s="26">
        <v>116026399203.68011</v>
      </c>
    </row>
    <row r="24" spans="1:5" x14ac:dyDescent="0.25">
      <c r="A24" s="81"/>
      <c r="B24" s="25" t="s">
        <v>232</v>
      </c>
      <c r="C24" s="26">
        <v>362789611.80000007</v>
      </c>
      <c r="D24" s="26">
        <v>262587874.25999993</v>
      </c>
      <c r="E24" s="26">
        <v>477717606.39999998</v>
      </c>
    </row>
    <row r="25" spans="1:5" x14ac:dyDescent="0.25">
      <c r="A25" s="81"/>
      <c r="B25" s="25" t="s">
        <v>233</v>
      </c>
      <c r="C25" s="26">
        <v>22955474030.720001</v>
      </c>
      <c r="D25" s="26">
        <v>10071548043.690001</v>
      </c>
      <c r="E25" s="26">
        <v>9849375580.7199974</v>
      </c>
    </row>
    <row r="26" spans="1:5" x14ac:dyDescent="0.25">
      <c r="A26" s="81"/>
      <c r="B26" s="28" t="s">
        <v>234</v>
      </c>
      <c r="C26" s="21">
        <v>121550115.70999999</v>
      </c>
      <c r="D26" s="26">
        <v>76291574.540000007</v>
      </c>
      <c r="E26" s="21">
        <v>353643329.92999989</v>
      </c>
    </row>
    <row r="27" spans="1:5" x14ac:dyDescent="0.25">
      <c r="A27" s="81"/>
      <c r="B27" s="14" t="s">
        <v>235</v>
      </c>
      <c r="C27" s="85">
        <f>+C28+C31+C37+C41+C44+C48+C51</f>
        <v>79263663273.809998</v>
      </c>
      <c r="D27" s="85">
        <f t="shared" ref="D27:E27" si="1">+D28+D31+D37+D41+D44+D48+D51</f>
        <v>86306903316.739853</v>
      </c>
      <c r="E27" s="85">
        <f t="shared" si="1"/>
        <v>90753763088.759537</v>
      </c>
    </row>
    <row r="28" spans="1:5" x14ac:dyDescent="0.25">
      <c r="A28" s="81"/>
      <c r="B28" s="20" t="s">
        <v>236</v>
      </c>
      <c r="C28" s="21">
        <v>19008546251.57</v>
      </c>
      <c r="D28" s="21">
        <v>25291609747.879997</v>
      </c>
      <c r="E28" s="21">
        <v>20891198452.529938</v>
      </c>
    </row>
    <row r="29" spans="1:5" x14ac:dyDescent="0.25">
      <c r="A29" s="81"/>
      <c r="B29" s="25" t="s">
        <v>237</v>
      </c>
      <c r="C29" s="26">
        <v>15847256567.35</v>
      </c>
      <c r="D29" s="26">
        <v>21907012494.43</v>
      </c>
      <c r="E29" s="26">
        <v>18154063811.779999</v>
      </c>
    </row>
    <row r="30" spans="1:5" x14ac:dyDescent="0.25">
      <c r="A30" s="81"/>
      <c r="B30" s="25" t="s">
        <v>238</v>
      </c>
      <c r="C30" s="26">
        <v>3161289684.2199993</v>
      </c>
      <c r="D30" s="26">
        <v>3384597253.4499969</v>
      </c>
      <c r="E30" s="26">
        <v>2737134640.7499948</v>
      </c>
    </row>
    <row r="31" spans="1:5" x14ac:dyDescent="0.25">
      <c r="A31" s="81"/>
      <c r="B31" s="28" t="s">
        <v>239</v>
      </c>
      <c r="C31" s="21">
        <v>33170273065.130001</v>
      </c>
      <c r="D31" s="21">
        <v>33720019877.409863</v>
      </c>
      <c r="E31" s="21">
        <v>28176856883.650021</v>
      </c>
    </row>
    <row r="32" spans="1:5" x14ac:dyDescent="0.25">
      <c r="A32" s="81"/>
      <c r="B32" s="25" t="s">
        <v>240</v>
      </c>
      <c r="C32" s="26">
        <v>22971270653.459999</v>
      </c>
      <c r="D32" s="26">
        <v>27337329383.189873</v>
      </c>
      <c r="E32" s="26">
        <v>21114904727.169987</v>
      </c>
    </row>
    <row r="33" spans="1:5" x14ac:dyDescent="0.25">
      <c r="A33" s="81"/>
      <c r="B33" s="25" t="s">
        <v>241</v>
      </c>
      <c r="C33" s="26">
        <v>8911385145.6599998</v>
      </c>
      <c r="D33" s="26">
        <v>5603056300.5999899</v>
      </c>
      <c r="E33" s="26">
        <v>6378411070.5</v>
      </c>
    </row>
    <row r="34" spans="1:5" x14ac:dyDescent="0.25">
      <c r="A34" s="81"/>
      <c r="B34" s="25" t="s">
        <v>242</v>
      </c>
      <c r="C34" s="26">
        <v>630413807.25</v>
      </c>
      <c r="D34" s="26">
        <v>316042537.43000007</v>
      </c>
      <c r="E34" s="26">
        <v>246986153.41999999</v>
      </c>
    </row>
    <row r="35" spans="1:5" x14ac:dyDescent="0.25">
      <c r="A35" s="81"/>
      <c r="B35" s="25" t="s">
        <v>243</v>
      </c>
      <c r="C35" s="26">
        <v>0</v>
      </c>
      <c r="D35" s="26">
        <v>4250000</v>
      </c>
      <c r="E35" s="26">
        <v>1527120</v>
      </c>
    </row>
    <row r="36" spans="1:5" x14ac:dyDescent="0.25">
      <c r="A36" s="81"/>
      <c r="B36" s="25" t="s">
        <v>244</v>
      </c>
      <c r="C36" s="26">
        <v>657203458.75999999</v>
      </c>
      <c r="D36" s="26">
        <v>459341656.19</v>
      </c>
      <c r="E36" s="26">
        <v>435027812.56000036</v>
      </c>
    </row>
    <row r="37" spans="1:5" x14ac:dyDescent="0.25">
      <c r="A37" s="81"/>
      <c r="B37" s="28" t="s">
        <v>245</v>
      </c>
      <c r="C37" s="21">
        <v>37840563.13000001</v>
      </c>
      <c r="D37" s="21">
        <v>8594728.6899999995</v>
      </c>
      <c r="E37" s="21">
        <v>29450020.010000002</v>
      </c>
    </row>
    <row r="38" spans="1:5" x14ac:dyDescent="0.25">
      <c r="A38" s="81"/>
      <c r="B38" s="25" t="s">
        <v>246</v>
      </c>
      <c r="C38" s="26">
        <v>2665623.36</v>
      </c>
      <c r="D38" s="26">
        <v>2220170</v>
      </c>
      <c r="E38" s="26">
        <v>761100</v>
      </c>
    </row>
    <row r="39" spans="1:5" x14ac:dyDescent="0.25">
      <c r="A39" s="81"/>
      <c r="B39" s="25" t="s">
        <v>247</v>
      </c>
      <c r="C39" s="26">
        <v>3808940.02</v>
      </c>
      <c r="D39" s="26">
        <v>6374558.6899999995</v>
      </c>
      <c r="E39" s="26">
        <v>18293920.010000002</v>
      </c>
    </row>
    <row r="40" spans="1:5" x14ac:dyDescent="0.25">
      <c r="A40" s="81"/>
      <c r="B40" s="25" t="s">
        <v>44</v>
      </c>
      <c r="C40" s="26">
        <v>31365999.75</v>
      </c>
      <c r="D40" s="26">
        <v>0</v>
      </c>
      <c r="E40" s="26">
        <v>10395000</v>
      </c>
    </row>
    <row r="41" spans="1:5" x14ac:dyDescent="0.25">
      <c r="A41" s="81"/>
      <c r="B41" s="28" t="s">
        <v>47</v>
      </c>
      <c r="C41" s="21">
        <v>2233782967.1199999</v>
      </c>
      <c r="D41" s="21">
        <v>1798020441.1300004</v>
      </c>
      <c r="E41" s="21">
        <v>1877407313.8499999</v>
      </c>
    </row>
    <row r="42" spans="1:5" x14ac:dyDescent="0.25">
      <c r="A42" s="81"/>
      <c r="B42" s="25" t="s">
        <v>50</v>
      </c>
      <c r="C42" s="26">
        <v>2058232446.1600001</v>
      </c>
      <c r="D42" s="26">
        <v>1574513379.7900002</v>
      </c>
      <c r="E42" s="26">
        <v>1573882552.05</v>
      </c>
    </row>
    <row r="43" spans="1:5" x14ac:dyDescent="0.25">
      <c r="A43" s="81"/>
      <c r="B43" s="25" t="s">
        <v>53</v>
      </c>
      <c r="C43" s="26">
        <v>175550520.96000001</v>
      </c>
      <c r="D43" s="26">
        <v>223507061.34000006</v>
      </c>
      <c r="E43" s="26">
        <v>303524761.80000007</v>
      </c>
    </row>
    <row r="44" spans="1:5" x14ac:dyDescent="0.25">
      <c r="A44" s="81"/>
      <c r="B44" s="28" t="s">
        <v>56</v>
      </c>
      <c r="C44" s="21">
        <v>24813220426.860001</v>
      </c>
      <c r="D44" s="21">
        <v>25488658521.629997</v>
      </c>
      <c r="E44" s="21">
        <v>39776991293.919563</v>
      </c>
    </row>
    <row r="45" spans="1:5" x14ac:dyDescent="0.25">
      <c r="A45" s="81"/>
      <c r="B45" s="25" t="s">
        <v>248</v>
      </c>
      <c r="C45" s="26">
        <v>956294776.66000009</v>
      </c>
      <c r="D45" s="26">
        <v>911739362.7700001</v>
      </c>
      <c r="E45" s="26">
        <v>765204682.2299999</v>
      </c>
    </row>
    <row r="46" spans="1:5" x14ac:dyDescent="0.25">
      <c r="A46" s="81"/>
      <c r="B46" s="25" t="s">
        <v>249</v>
      </c>
      <c r="C46" s="26">
        <v>23511215752.389999</v>
      </c>
      <c r="D46" s="26">
        <v>23932297421.199997</v>
      </c>
      <c r="E46" s="26">
        <v>38199988015.519554</v>
      </c>
    </row>
    <row r="47" spans="1:5" x14ac:dyDescent="0.25">
      <c r="A47" s="81"/>
      <c r="B47" s="25" t="s">
        <v>250</v>
      </c>
      <c r="C47" s="26">
        <v>345709897.81</v>
      </c>
      <c r="D47" s="26">
        <v>644621737.66000009</v>
      </c>
      <c r="E47" s="26">
        <v>811798596.17000008</v>
      </c>
    </row>
    <row r="48" spans="1:5" x14ac:dyDescent="0.25">
      <c r="A48" s="81"/>
      <c r="B48" s="28" t="s">
        <v>251</v>
      </c>
      <c r="C48" s="21">
        <v>0</v>
      </c>
      <c r="D48" s="26">
        <v>0</v>
      </c>
      <c r="E48" s="86">
        <v>1859124.8</v>
      </c>
    </row>
    <row r="49" spans="1:10" x14ac:dyDescent="0.25">
      <c r="A49" s="81"/>
      <c r="B49" s="25" t="s">
        <v>252</v>
      </c>
      <c r="C49" s="26">
        <v>0</v>
      </c>
      <c r="D49" s="26">
        <v>0</v>
      </c>
      <c r="E49" s="87">
        <v>0</v>
      </c>
    </row>
    <row r="50" spans="1:10" x14ac:dyDescent="0.25">
      <c r="A50" s="81"/>
      <c r="B50" s="25" t="s">
        <v>253</v>
      </c>
      <c r="C50" s="26">
        <v>0</v>
      </c>
      <c r="D50" s="26">
        <v>0</v>
      </c>
      <c r="E50" s="87">
        <v>1859124.8</v>
      </c>
    </row>
    <row r="51" spans="1:10" x14ac:dyDescent="0.25">
      <c r="A51" s="81"/>
      <c r="B51" s="28" t="s">
        <v>254</v>
      </c>
      <c r="C51" s="21">
        <v>0</v>
      </c>
      <c r="D51" s="21">
        <v>0</v>
      </c>
      <c r="E51" s="86">
        <v>0</v>
      </c>
    </row>
    <row r="52" spans="1:10" x14ac:dyDescent="0.25">
      <c r="A52" s="81"/>
      <c r="B52" s="25" t="s">
        <v>255</v>
      </c>
      <c r="C52" s="26">
        <v>0</v>
      </c>
      <c r="D52" s="26">
        <v>0</v>
      </c>
      <c r="E52" s="87">
        <v>0</v>
      </c>
    </row>
    <row r="53" spans="1:10" x14ac:dyDescent="0.25">
      <c r="A53" s="81"/>
      <c r="B53" s="25" t="s">
        <v>256</v>
      </c>
      <c r="C53" s="26">
        <v>0</v>
      </c>
      <c r="D53" s="26">
        <v>0</v>
      </c>
      <c r="E53" s="87">
        <v>0</v>
      </c>
    </row>
    <row r="54" spans="1:10" s="2" customFormat="1" x14ac:dyDescent="0.25">
      <c r="B54" s="6" t="s">
        <v>257</v>
      </c>
      <c r="C54" s="33">
        <f>+C9+C27</f>
        <v>491911115043.61005</v>
      </c>
      <c r="D54" s="33">
        <f t="shared" ref="D54:E54" si="2">+D9+D27</f>
        <v>517765190738.97784</v>
      </c>
      <c r="E54" s="33">
        <f t="shared" si="2"/>
        <v>561995747064.35852</v>
      </c>
      <c r="F54" s="88"/>
      <c r="G54" s="82"/>
      <c r="H54" s="106"/>
      <c r="I54" s="106"/>
      <c r="J54" s="106"/>
    </row>
    <row r="55" spans="1:10" x14ac:dyDescent="0.25">
      <c r="A55" s="81"/>
      <c r="B55" s="89"/>
      <c r="C55" s="90"/>
      <c r="D55" s="90"/>
    </row>
    <row r="56" spans="1:10" s="2" customFormat="1" x14ac:dyDescent="0.25">
      <c r="B56" s="6" t="s">
        <v>214</v>
      </c>
      <c r="C56" s="33">
        <v>0</v>
      </c>
      <c r="D56" s="33">
        <v>0</v>
      </c>
      <c r="E56" s="33">
        <v>0</v>
      </c>
      <c r="G56" s="23"/>
      <c r="H56" s="106"/>
      <c r="I56" s="106"/>
      <c r="J56" s="106"/>
    </row>
    <row r="57" spans="1:10" x14ac:dyDescent="0.25">
      <c r="A57" s="81"/>
      <c r="B57" s="44" t="s">
        <v>258</v>
      </c>
      <c r="C57" s="45">
        <v>2176098641.73</v>
      </c>
      <c r="D57" s="21">
        <v>2783600822.7700005</v>
      </c>
      <c r="E57" s="21">
        <v>4290203834.9500008</v>
      </c>
      <c r="F57" s="91"/>
    </row>
    <row r="58" spans="1:10" x14ac:dyDescent="0.25">
      <c r="A58" s="81"/>
      <c r="B58" s="44" t="s">
        <v>259</v>
      </c>
      <c r="C58" s="21">
        <v>106140355150.22002</v>
      </c>
      <c r="D58" s="21">
        <v>277942041198.33002</v>
      </c>
      <c r="E58" s="21">
        <v>94898980095.420105</v>
      </c>
      <c r="F58" s="91"/>
    </row>
    <row r="59" spans="1:10" x14ac:dyDescent="0.25">
      <c r="A59" s="81"/>
      <c r="B59" s="47" t="s">
        <v>74</v>
      </c>
      <c r="C59" s="45">
        <v>12021676035.08</v>
      </c>
      <c r="D59" s="21">
        <v>24269183426.209999</v>
      </c>
      <c r="E59" s="92">
        <v>34081788464.25</v>
      </c>
      <c r="F59" s="91"/>
    </row>
    <row r="60" spans="1:10" x14ac:dyDescent="0.25">
      <c r="A60" s="81"/>
      <c r="B60" s="47" t="s">
        <v>76</v>
      </c>
      <c r="C60" s="45">
        <v>0</v>
      </c>
      <c r="D60" s="21">
        <v>485179363.66999996</v>
      </c>
      <c r="E60" s="93">
        <v>0</v>
      </c>
    </row>
    <row r="61" spans="1:10" ht="30" x14ac:dyDescent="0.25">
      <c r="A61" s="81"/>
      <c r="B61" s="47" t="s">
        <v>260</v>
      </c>
      <c r="C61" s="45">
        <v>11439623623.42</v>
      </c>
      <c r="D61" s="21">
        <v>12097364543.73</v>
      </c>
      <c r="E61" s="94">
        <v>15837234197.73</v>
      </c>
      <c r="F61" s="91"/>
    </row>
    <row r="62" spans="1:10" x14ac:dyDescent="0.25">
      <c r="A62" s="81"/>
      <c r="B62" s="95" t="s">
        <v>261</v>
      </c>
      <c r="C62" s="96">
        <v>5700000000</v>
      </c>
      <c r="D62" s="26">
        <v>9243000000</v>
      </c>
      <c r="E62" s="97">
        <v>9970795000</v>
      </c>
      <c r="F62" s="91"/>
    </row>
    <row r="63" spans="1:10" x14ac:dyDescent="0.25">
      <c r="A63" s="81"/>
      <c r="B63" s="95" t="s">
        <v>262</v>
      </c>
      <c r="C63" s="96">
        <v>5739623623.4200001</v>
      </c>
      <c r="D63" s="26">
        <v>2854364543.73</v>
      </c>
      <c r="E63" s="97">
        <v>5866439197.7299995</v>
      </c>
      <c r="F63" s="91"/>
    </row>
    <row r="64" spans="1:10" ht="30" x14ac:dyDescent="0.25">
      <c r="A64" s="81"/>
      <c r="B64" s="47" t="s">
        <v>263</v>
      </c>
      <c r="C64" s="45">
        <v>82679055491.720001</v>
      </c>
      <c r="D64" s="21">
        <v>241090313864.71997</v>
      </c>
      <c r="E64" s="21">
        <v>44979957433.439995</v>
      </c>
      <c r="F64" s="91"/>
    </row>
    <row r="65" spans="1:10" x14ac:dyDescent="0.25">
      <c r="A65" s="81"/>
      <c r="B65" s="95" t="s">
        <v>264</v>
      </c>
      <c r="C65" s="96">
        <v>18574628508.950001</v>
      </c>
      <c r="D65" s="26">
        <v>15857962554.949997</v>
      </c>
      <c r="E65" s="26">
        <v>9209751808.2299976</v>
      </c>
      <c r="F65" s="91"/>
    </row>
    <row r="66" spans="1:10" x14ac:dyDescent="0.25">
      <c r="A66" s="81"/>
      <c r="B66" s="95" t="s">
        <v>265</v>
      </c>
      <c r="C66" s="96">
        <v>60835197142.279999</v>
      </c>
      <c r="D66" s="26">
        <v>46083798035.220001</v>
      </c>
      <c r="E66" s="26">
        <v>35770205625.209999</v>
      </c>
    </row>
    <row r="67" spans="1:10" x14ac:dyDescent="0.25">
      <c r="A67" s="2"/>
      <c r="B67" s="95" t="s">
        <v>266</v>
      </c>
      <c r="C67" s="96">
        <v>0</v>
      </c>
      <c r="D67" s="26">
        <v>179148553274.55002</v>
      </c>
      <c r="E67" s="26">
        <v>0</v>
      </c>
    </row>
    <row r="68" spans="1:10" s="2" customFormat="1" x14ac:dyDescent="0.25">
      <c r="B68" s="6" t="s">
        <v>217</v>
      </c>
      <c r="C68" s="33">
        <f>+C57+C58</f>
        <v>108316453791.95001</v>
      </c>
      <c r="D68" s="33">
        <f t="shared" ref="D68:E68" si="3">+D57+D58</f>
        <v>280725642021.10004</v>
      </c>
      <c r="E68" s="33">
        <f t="shared" si="3"/>
        <v>99189183930.370102</v>
      </c>
      <c r="G68" s="82"/>
      <c r="H68" s="106"/>
      <c r="I68" s="106"/>
      <c r="J68" s="106"/>
    </row>
    <row r="69" spans="1:10" x14ac:dyDescent="0.25">
      <c r="A69" s="81"/>
      <c r="B69" s="25"/>
      <c r="C69" s="98">
        <v>0</v>
      </c>
      <c r="D69" s="98">
        <v>0</v>
      </c>
      <c r="E69" s="98">
        <v>0</v>
      </c>
    </row>
    <row r="70" spans="1:10" s="2" customFormat="1" x14ac:dyDescent="0.25">
      <c r="B70" s="6" t="s">
        <v>87</v>
      </c>
      <c r="C70" s="33">
        <f>+C54+C68</f>
        <v>600227568835.56006</v>
      </c>
      <c r="D70" s="33">
        <f t="shared" ref="D70:E70" si="4">+D54+D68</f>
        <v>798490832760.07788</v>
      </c>
      <c r="E70" s="33">
        <f t="shared" si="4"/>
        <v>661184930994.72864</v>
      </c>
      <c r="G70" s="23"/>
      <c r="H70" s="106"/>
      <c r="I70" s="106"/>
      <c r="J70" s="106"/>
    </row>
    <row r="71" spans="1:10" x14ac:dyDescent="0.25">
      <c r="A71" s="81"/>
      <c r="B71" s="38" t="s">
        <v>267</v>
      </c>
      <c r="C71" s="50"/>
      <c r="D71" s="50"/>
    </row>
    <row r="72" spans="1:10" x14ac:dyDescent="0.25">
      <c r="A72" s="81"/>
      <c r="B72" s="99" t="s">
        <v>268</v>
      </c>
      <c r="C72" s="100"/>
      <c r="D72" s="100"/>
    </row>
    <row r="73" spans="1:10" ht="95.25" customHeight="1" x14ac:dyDescent="0.25">
      <c r="A73" s="81"/>
      <c r="B73" s="170" t="s">
        <v>269</v>
      </c>
      <c r="C73" s="171"/>
      <c r="D73" s="171"/>
      <c r="E73" s="171"/>
    </row>
  </sheetData>
  <mergeCells count="6">
    <mergeCell ref="B73:E73"/>
    <mergeCell ref="A2:F2"/>
    <mergeCell ref="A3:F3"/>
    <mergeCell ref="A4:F4"/>
    <mergeCell ref="A5:F5"/>
    <mergeCell ref="A6:F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election activeCell="B34" sqref="B34"/>
    </sheetView>
  </sheetViews>
  <sheetFormatPr baseColWidth="10" defaultColWidth="10.5703125" defaultRowHeight="15" x14ac:dyDescent="0.25"/>
  <cols>
    <col min="1" max="1" width="27.140625" style="2" customWidth="1"/>
    <col min="2" max="2" width="47.5703125" style="2" customWidth="1"/>
    <col min="3" max="3" width="16" style="2" customWidth="1"/>
    <col min="4" max="16384" width="10.5703125" style="2"/>
  </cols>
  <sheetData>
    <row r="1" spans="1:5" x14ac:dyDescent="0.25">
      <c r="A1" s="1"/>
      <c r="B1" s="1"/>
      <c r="C1" s="1"/>
    </row>
    <row r="2" spans="1:5" ht="18" customHeight="1" x14ac:dyDescent="0.25">
      <c r="A2" s="147" t="s">
        <v>0</v>
      </c>
      <c r="B2" s="147"/>
      <c r="C2" s="147"/>
      <c r="D2" s="147"/>
      <c r="E2" s="147"/>
    </row>
    <row r="3" spans="1:5" ht="19.5" customHeight="1" x14ac:dyDescent="0.25">
      <c r="A3" s="146" t="s">
        <v>1</v>
      </c>
      <c r="B3" s="146"/>
      <c r="C3" s="146"/>
      <c r="D3" s="146"/>
      <c r="E3" s="146"/>
    </row>
    <row r="4" spans="1:5" ht="18.75" customHeight="1" x14ac:dyDescent="0.25">
      <c r="A4" s="145" t="s">
        <v>2</v>
      </c>
      <c r="B4" s="145"/>
      <c r="C4" s="145"/>
      <c r="D4" s="145"/>
      <c r="E4" s="145"/>
    </row>
    <row r="5" spans="1:5" ht="15.75" x14ac:dyDescent="0.25">
      <c r="A5" s="145" t="s">
        <v>3</v>
      </c>
      <c r="B5" s="145"/>
      <c r="C5" s="145"/>
      <c r="D5" s="145"/>
      <c r="E5" s="145"/>
    </row>
    <row r="6" spans="1:5" ht="15.75" x14ac:dyDescent="0.25">
      <c r="A6" s="145" t="s">
        <v>392</v>
      </c>
      <c r="B6" s="145"/>
      <c r="C6" s="145"/>
      <c r="D6" s="145"/>
      <c r="E6" s="145"/>
    </row>
    <row r="7" spans="1:5" x14ac:dyDescent="0.25">
      <c r="A7" s="144"/>
      <c r="B7" s="144"/>
      <c r="C7" s="144"/>
      <c r="D7" s="144"/>
      <c r="E7" s="144"/>
    </row>
    <row r="8" spans="1:5" x14ac:dyDescent="0.25">
      <c r="B8" s="140"/>
      <c r="C8" s="140"/>
    </row>
    <row r="9" spans="1:5" x14ac:dyDescent="0.25">
      <c r="B9" s="6" t="s">
        <v>4</v>
      </c>
      <c r="C9" s="7">
        <v>1970</v>
      </c>
    </row>
    <row r="10" spans="1:5" x14ac:dyDescent="0.25">
      <c r="B10" s="11" t="s">
        <v>5</v>
      </c>
      <c r="C10" s="109">
        <f t="shared" ref="C10" si="0">+C11+C15</f>
        <v>172883207</v>
      </c>
    </row>
    <row r="11" spans="1:5" x14ac:dyDescent="0.25">
      <c r="B11" s="16" t="s">
        <v>109</v>
      </c>
      <c r="C11" s="110">
        <f>SUM(C12:C14)</f>
        <v>132120461</v>
      </c>
    </row>
    <row r="12" spans="1:5" x14ac:dyDescent="0.25">
      <c r="B12" s="22" t="s">
        <v>110</v>
      </c>
      <c r="C12" s="3">
        <v>109011964</v>
      </c>
    </row>
    <row r="13" spans="1:5" x14ac:dyDescent="0.25">
      <c r="B13" s="22" t="s">
        <v>111</v>
      </c>
      <c r="C13" s="3">
        <v>21287620</v>
      </c>
    </row>
    <row r="14" spans="1:5" x14ac:dyDescent="0.25">
      <c r="B14" s="27" t="s">
        <v>112</v>
      </c>
      <c r="C14" s="3">
        <v>1820877</v>
      </c>
    </row>
    <row r="15" spans="1:5" x14ac:dyDescent="0.25">
      <c r="B15" s="16" t="s">
        <v>113</v>
      </c>
      <c r="C15" s="110">
        <f>SUM(C16:C18)</f>
        <v>40762746</v>
      </c>
    </row>
    <row r="16" spans="1:5" x14ac:dyDescent="0.25">
      <c r="B16" s="22" t="s">
        <v>114</v>
      </c>
      <c r="C16" s="3">
        <v>25316955</v>
      </c>
    </row>
    <row r="17" spans="2:4" x14ac:dyDescent="0.25">
      <c r="B17" s="22" t="s">
        <v>115</v>
      </c>
      <c r="C17" s="3">
        <v>15268521</v>
      </c>
    </row>
    <row r="18" spans="2:4" x14ac:dyDescent="0.25">
      <c r="B18" s="22" t="s">
        <v>116</v>
      </c>
      <c r="C18" s="3">
        <v>177270</v>
      </c>
    </row>
    <row r="19" spans="2:4" x14ac:dyDescent="0.25">
      <c r="B19" s="34" t="s">
        <v>117</v>
      </c>
      <c r="C19" s="109">
        <f>+C20+C30+C33</f>
        <v>91917207</v>
      </c>
    </row>
    <row r="20" spans="2:4" x14ac:dyDescent="0.25">
      <c r="B20" s="34" t="s">
        <v>118</v>
      </c>
      <c r="C20" s="109">
        <f>+C21+C27</f>
        <v>62168169</v>
      </c>
    </row>
    <row r="21" spans="2:4" x14ac:dyDescent="0.25">
      <c r="B21" s="35" t="s">
        <v>119</v>
      </c>
      <c r="C21" s="110">
        <f>SUM(C22:C26)</f>
        <v>62149501</v>
      </c>
    </row>
    <row r="22" spans="2:4" x14ac:dyDescent="0.25">
      <c r="B22" s="27" t="s">
        <v>120</v>
      </c>
      <c r="C22" s="3">
        <v>48925233</v>
      </c>
    </row>
    <row r="23" spans="2:4" x14ac:dyDescent="0.25">
      <c r="B23" s="27" t="s">
        <v>121</v>
      </c>
      <c r="C23" s="111">
        <v>4490839</v>
      </c>
    </row>
    <row r="24" spans="2:4" x14ac:dyDescent="0.25">
      <c r="B24" s="27" t="s">
        <v>122</v>
      </c>
      <c r="C24" s="111">
        <v>2199876</v>
      </c>
    </row>
    <row r="25" spans="2:4" x14ac:dyDescent="0.25">
      <c r="B25" s="27" t="s">
        <v>133</v>
      </c>
      <c r="C25" s="3">
        <v>3141152</v>
      </c>
    </row>
    <row r="26" spans="2:4" s="37" customFormat="1" x14ac:dyDescent="0.25">
      <c r="B26" s="27" t="s">
        <v>132</v>
      </c>
      <c r="C26" s="124">
        <v>3392401</v>
      </c>
    </row>
    <row r="27" spans="2:4" x14ac:dyDescent="0.25">
      <c r="B27" s="35" t="s">
        <v>124</v>
      </c>
      <c r="C27" s="110">
        <f t="shared" ref="C27" si="1">SUM(C28:C29)</f>
        <v>18668</v>
      </c>
    </row>
    <row r="28" spans="2:4" x14ac:dyDescent="0.25">
      <c r="B28" s="27" t="s">
        <v>134</v>
      </c>
      <c r="C28" s="3">
        <v>0</v>
      </c>
    </row>
    <row r="29" spans="2:4" x14ac:dyDescent="0.25">
      <c r="B29" s="27" t="s">
        <v>126</v>
      </c>
      <c r="C29" s="111">
        <v>18668</v>
      </c>
    </row>
    <row r="30" spans="2:4" s="39" customFormat="1" x14ac:dyDescent="0.25">
      <c r="B30" s="35" t="s">
        <v>127</v>
      </c>
      <c r="C30" s="109">
        <f>SUM(C31:C32)</f>
        <v>19761256</v>
      </c>
    </row>
    <row r="31" spans="2:4" s="37" customFormat="1" x14ac:dyDescent="0.25">
      <c r="B31" s="36" t="s">
        <v>129</v>
      </c>
      <c r="C31" s="113">
        <v>18623689</v>
      </c>
      <c r="D31" s="53"/>
    </row>
    <row r="32" spans="2:4" s="37" customFormat="1" x14ac:dyDescent="0.25">
      <c r="B32" s="36" t="s">
        <v>130</v>
      </c>
      <c r="C32" s="113">
        <v>1137567</v>
      </c>
      <c r="D32" s="53"/>
    </row>
    <row r="33" spans="2:3" s="39" customFormat="1" x14ac:dyDescent="0.25">
      <c r="B33" s="35" t="s">
        <v>414</v>
      </c>
      <c r="C33" s="109">
        <f>SUM(C34:C35)</f>
        <v>9987782</v>
      </c>
    </row>
    <row r="34" spans="2:3" x14ac:dyDescent="0.25">
      <c r="B34" s="27" t="s">
        <v>94</v>
      </c>
      <c r="C34" s="3">
        <v>5126190</v>
      </c>
    </row>
    <row r="35" spans="2:3" x14ac:dyDescent="0.25">
      <c r="B35" s="27" t="s">
        <v>95</v>
      </c>
      <c r="C35" s="3">
        <v>4861592</v>
      </c>
    </row>
    <row r="36" spans="2:3" x14ac:dyDescent="0.25">
      <c r="B36" s="6" t="s">
        <v>86</v>
      </c>
      <c r="C36" s="114">
        <f>+C10+C19</f>
        <v>264800414</v>
      </c>
    </row>
    <row r="37" spans="2:3" x14ac:dyDescent="0.25">
      <c r="B37" s="38" t="s">
        <v>64</v>
      </c>
    </row>
    <row r="38" spans="2:3" ht="48" customHeight="1" x14ac:dyDescent="0.25">
      <c r="B38" s="139" t="s">
        <v>377</v>
      </c>
      <c r="C38" s="139"/>
    </row>
    <row r="39" spans="2:3" x14ac:dyDescent="0.25">
      <c r="B39" s="43" t="s">
        <v>70</v>
      </c>
      <c r="C39" s="51"/>
    </row>
    <row r="40" spans="2:3" x14ac:dyDescent="0.25">
      <c r="B40" s="108" t="s">
        <v>72</v>
      </c>
    </row>
    <row r="41" spans="2:3" ht="16.5" customHeight="1" x14ac:dyDescent="0.25">
      <c r="B41" s="108" t="s">
        <v>73</v>
      </c>
    </row>
    <row r="42" spans="2:3" x14ac:dyDescent="0.25">
      <c r="B42" s="108" t="s">
        <v>75</v>
      </c>
    </row>
  </sheetData>
  <mergeCells count="8">
    <mergeCell ref="B38:C38"/>
    <mergeCell ref="B8:C8"/>
    <mergeCell ref="A2:E2"/>
    <mergeCell ref="A3:E3"/>
    <mergeCell ref="A4:E4"/>
    <mergeCell ref="A5:E5"/>
    <mergeCell ref="A6:E6"/>
    <mergeCell ref="A7:E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election activeCell="B32" sqref="B32"/>
    </sheetView>
  </sheetViews>
  <sheetFormatPr baseColWidth="10" defaultColWidth="10.5703125" defaultRowHeight="15" x14ac:dyDescent="0.25"/>
  <cols>
    <col min="1" max="1" width="12.5703125" style="2" customWidth="1"/>
    <col min="2" max="2" width="45.140625" style="2" customWidth="1"/>
    <col min="3" max="4" width="14.140625" style="2" bestFit="1" customWidth="1"/>
    <col min="5" max="5" width="15.85546875" style="2" customWidth="1"/>
    <col min="6" max="16384" width="10.5703125" style="2"/>
  </cols>
  <sheetData>
    <row r="1" spans="1:6" x14ac:dyDescent="0.25">
      <c r="A1" s="1"/>
      <c r="B1" s="1"/>
      <c r="C1" s="1"/>
      <c r="D1" s="1"/>
      <c r="E1" s="1"/>
    </row>
    <row r="2" spans="1:6" ht="21" customHeight="1" x14ac:dyDescent="0.25">
      <c r="A2" s="148" t="s">
        <v>0</v>
      </c>
      <c r="B2" s="148"/>
      <c r="C2" s="148"/>
      <c r="D2" s="148"/>
      <c r="E2" s="148"/>
      <c r="F2" s="148"/>
    </row>
    <row r="3" spans="1:6" ht="18" customHeight="1" x14ac:dyDescent="0.25">
      <c r="A3" s="149" t="s">
        <v>1</v>
      </c>
      <c r="B3" s="149"/>
      <c r="C3" s="149"/>
      <c r="D3" s="149"/>
      <c r="E3" s="149"/>
      <c r="F3" s="149"/>
    </row>
    <row r="4" spans="1:6" ht="15.75" customHeight="1" x14ac:dyDescent="0.25">
      <c r="A4" s="150" t="s">
        <v>2</v>
      </c>
      <c r="B4" s="150"/>
      <c r="C4" s="150"/>
      <c r="D4" s="150"/>
      <c r="E4" s="150"/>
      <c r="F4" s="150"/>
    </row>
    <row r="5" spans="1:6" ht="15.75" customHeight="1" x14ac:dyDescent="0.25">
      <c r="A5" s="150" t="s">
        <v>3</v>
      </c>
      <c r="B5" s="150"/>
      <c r="C5" s="150"/>
      <c r="D5" s="150"/>
      <c r="E5" s="150"/>
      <c r="F5" s="150"/>
    </row>
    <row r="6" spans="1:6" ht="15.75" customHeight="1" x14ac:dyDescent="0.25">
      <c r="A6" s="150" t="s">
        <v>393</v>
      </c>
      <c r="B6" s="150"/>
      <c r="C6" s="150"/>
      <c r="D6" s="150"/>
      <c r="E6" s="150"/>
      <c r="F6" s="150"/>
    </row>
    <row r="7" spans="1:6" x14ac:dyDescent="0.25">
      <c r="A7" s="140"/>
      <c r="B7" s="140"/>
      <c r="C7" s="140"/>
      <c r="D7" s="140"/>
      <c r="E7" s="140"/>
      <c r="F7" s="140"/>
    </row>
    <row r="8" spans="1:6" x14ac:dyDescent="0.25">
      <c r="B8" s="5"/>
      <c r="C8"/>
      <c r="D8"/>
      <c r="E8"/>
    </row>
    <row r="9" spans="1:6" ht="26.25" customHeight="1" x14ac:dyDescent="0.25">
      <c r="B9" s="6" t="s">
        <v>4</v>
      </c>
      <c r="C9" s="7">
        <v>1971</v>
      </c>
      <c r="D9" s="7">
        <v>1972</v>
      </c>
      <c r="E9" s="7">
        <v>1973</v>
      </c>
    </row>
    <row r="10" spans="1:6" x14ac:dyDescent="0.25">
      <c r="B10" s="11" t="s">
        <v>5</v>
      </c>
      <c r="C10" s="109">
        <f>+C11+C14+C18</f>
        <v>182891909</v>
      </c>
      <c r="D10" s="109">
        <f>+D11+D14+D18</f>
        <v>195214812</v>
      </c>
      <c r="E10" s="109">
        <f>+E11+E14+E18</f>
        <v>220657413</v>
      </c>
    </row>
    <row r="11" spans="1:6" x14ac:dyDescent="0.25">
      <c r="B11" s="16" t="s">
        <v>109</v>
      </c>
      <c r="C11" s="110">
        <f t="shared" ref="C11:E11" si="0">SUM(C12:C13)</f>
        <v>136408872</v>
      </c>
      <c r="D11" s="110">
        <f t="shared" si="0"/>
        <v>145346508</v>
      </c>
      <c r="E11" s="110">
        <f t="shared" si="0"/>
        <v>163810054</v>
      </c>
    </row>
    <row r="12" spans="1:6" x14ac:dyDescent="0.25">
      <c r="B12" s="22" t="s">
        <v>135</v>
      </c>
      <c r="C12" s="3">
        <v>113434502</v>
      </c>
      <c r="D12" s="3">
        <v>118910339</v>
      </c>
      <c r="E12" s="3">
        <v>127454728</v>
      </c>
    </row>
    <row r="13" spans="1:6" x14ac:dyDescent="0.25">
      <c r="B13" s="22" t="s">
        <v>111</v>
      </c>
      <c r="C13" s="3">
        <v>22974370</v>
      </c>
      <c r="D13" s="3">
        <v>26436169</v>
      </c>
      <c r="E13" s="3">
        <v>36355326</v>
      </c>
    </row>
    <row r="14" spans="1:6" x14ac:dyDescent="0.25">
      <c r="B14" s="16" t="s">
        <v>113</v>
      </c>
      <c r="C14" s="110">
        <f t="shared" ref="C14:E14" si="1">SUM(C15:C17)</f>
        <v>43847195</v>
      </c>
      <c r="D14" s="110">
        <f t="shared" si="1"/>
        <v>47202770</v>
      </c>
      <c r="E14" s="110">
        <f t="shared" si="1"/>
        <v>51861826</v>
      </c>
    </row>
    <row r="15" spans="1:6" x14ac:dyDescent="0.25">
      <c r="B15" s="22" t="s">
        <v>114</v>
      </c>
      <c r="C15" s="3">
        <v>25987163</v>
      </c>
      <c r="D15" s="3">
        <v>27489166</v>
      </c>
      <c r="E15" s="3">
        <v>27708740</v>
      </c>
    </row>
    <row r="16" spans="1:6" x14ac:dyDescent="0.25">
      <c r="B16" s="22" t="s">
        <v>115</v>
      </c>
      <c r="C16" s="3">
        <v>17533049</v>
      </c>
      <c r="D16" s="3">
        <v>19518163</v>
      </c>
      <c r="E16" s="3">
        <v>23778186</v>
      </c>
    </row>
    <row r="17" spans="2:5" x14ac:dyDescent="0.25">
      <c r="B17" s="22" t="s">
        <v>136</v>
      </c>
      <c r="C17" s="3">
        <v>326983</v>
      </c>
      <c r="D17" s="3">
        <v>195441</v>
      </c>
      <c r="E17" s="3">
        <v>374900</v>
      </c>
    </row>
    <row r="18" spans="2:5" s="39" customFormat="1" x14ac:dyDescent="0.25">
      <c r="B18" s="35" t="s">
        <v>131</v>
      </c>
      <c r="C18" s="109">
        <f t="shared" ref="C18:E18" si="2">SUM(C19:C20)</f>
        <v>2635842</v>
      </c>
      <c r="D18" s="109">
        <f t="shared" si="2"/>
        <v>2665534</v>
      </c>
      <c r="E18" s="109">
        <f t="shared" si="2"/>
        <v>4985533</v>
      </c>
    </row>
    <row r="19" spans="2:5" x14ac:dyDescent="0.25">
      <c r="B19" s="27" t="s">
        <v>42</v>
      </c>
      <c r="C19" s="3">
        <v>575386</v>
      </c>
      <c r="D19" s="3">
        <v>157832</v>
      </c>
      <c r="E19" s="3">
        <v>2394703</v>
      </c>
    </row>
    <row r="20" spans="2:5" x14ac:dyDescent="0.25">
      <c r="B20" s="27" t="s">
        <v>128</v>
      </c>
      <c r="C20" s="3">
        <v>2060456</v>
      </c>
      <c r="D20" s="3">
        <v>2507702</v>
      </c>
      <c r="E20" s="3">
        <v>2590830</v>
      </c>
    </row>
    <row r="21" spans="2:5" ht="15" customHeight="1" x14ac:dyDescent="0.25">
      <c r="B21" s="34" t="s">
        <v>117</v>
      </c>
      <c r="C21" s="109">
        <f>+C22+C28+C31</f>
        <v>122095306</v>
      </c>
      <c r="D21" s="109">
        <f>+D22+D28+D31</f>
        <v>139100944</v>
      </c>
      <c r="E21" s="109">
        <f>+E22+E28+E31</f>
        <v>166695834</v>
      </c>
    </row>
    <row r="22" spans="2:5" ht="15" customHeight="1" x14ac:dyDescent="0.25">
      <c r="B22" s="34" t="s">
        <v>118</v>
      </c>
      <c r="C22" s="109">
        <f t="shared" ref="C22:E22" si="3">+C23</f>
        <v>86280610</v>
      </c>
      <c r="D22" s="109">
        <f t="shared" si="3"/>
        <v>103903781</v>
      </c>
      <c r="E22" s="109">
        <f t="shared" si="3"/>
        <v>124209136</v>
      </c>
    </row>
    <row r="23" spans="2:5" x14ac:dyDescent="0.25">
      <c r="B23" s="35" t="s">
        <v>119</v>
      </c>
      <c r="C23" s="110">
        <f t="shared" ref="C23:E23" si="4">SUM(C24:C27)</f>
        <v>86280610</v>
      </c>
      <c r="D23" s="110">
        <f t="shared" si="4"/>
        <v>103903781</v>
      </c>
      <c r="E23" s="110">
        <f t="shared" si="4"/>
        <v>124209136</v>
      </c>
    </row>
    <row r="24" spans="2:5" x14ac:dyDescent="0.25">
      <c r="B24" s="27" t="s">
        <v>120</v>
      </c>
      <c r="C24" s="3">
        <v>71147366</v>
      </c>
      <c r="D24" s="3">
        <v>91250043</v>
      </c>
      <c r="E24" s="3">
        <v>107765352</v>
      </c>
    </row>
    <row r="25" spans="2:5" x14ac:dyDescent="0.25">
      <c r="B25" s="27" t="s">
        <v>137</v>
      </c>
      <c r="C25" s="111">
        <v>6010346</v>
      </c>
      <c r="D25" s="111">
        <v>4674509</v>
      </c>
      <c r="E25" s="111">
        <v>6140367</v>
      </c>
    </row>
    <row r="26" spans="2:5" x14ac:dyDescent="0.25">
      <c r="B26" s="27" t="s">
        <v>138</v>
      </c>
      <c r="C26" s="111">
        <v>5287230</v>
      </c>
      <c r="D26" s="111">
        <v>7979229</v>
      </c>
      <c r="E26" s="111">
        <v>10303417</v>
      </c>
    </row>
    <row r="27" spans="2:5" x14ac:dyDescent="0.25">
      <c r="B27" s="27" t="s">
        <v>139</v>
      </c>
      <c r="C27" s="3">
        <v>3835668</v>
      </c>
      <c r="D27" s="3">
        <v>0</v>
      </c>
      <c r="E27" s="3">
        <v>0</v>
      </c>
    </row>
    <row r="28" spans="2:5" s="39" customFormat="1" ht="17.25" customHeight="1" x14ac:dyDescent="0.25">
      <c r="B28" s="35" t="s">
        <v>127</v>
      </c>
      <c r="C28" s="109">
        <f t="shared" ref="C28:E28" si="5">SUM(C29:C30)</f>
        <v>26109019</v>
      </c>
      <c r="D28" s="109">
        <f t="shared" si="5"/>
        <v>24916299</v>
      </c>
      <c r="E28" s="109">
        <f t="shared" si="5"/>
        <v>32825178</v>
      </c>
    </row>
    <row r="29" spans="2:5" s="37" customFormat="1" ht="17.25" customHeight="1" x14ac:dyDescent="0.25">
      <c r="B29" s="36" t="s">
        <v>129</v>
      </c>
      <c r="C29" s="113">
        <v>25617595</v>
      </c>
      <c r="D29" s="113">
        <v>24707299</v>
      </c>
      <c r="E29" s="113">
        <v>32774978</v>
      </c>
    </row>
    <row r="30" spans="2:5" s="37" customFormat="1" ht="17.25" customHeight="1" x14ac:dyDescent="0.25">
      <c r="B30" s="36" t="s">
        <v>130</v>
      </c>
      <c r="C30" s="113">
        <v>491424</v>
      </c>
      <c r="D30" s="113">
        <v>209000</v>
      </c>
      <c r="E30" s="113">
        <v>50200</v>
      </c>
    </row>
    <row r="31" spans="2:5" s="39" customFormat="1" ht="17.25" customHeight="1" x14ac:dyDescent="0.25">
      <c r="B31" s="35" t="s">
        <v>414</v>
      </c>
      <c r="C31" s="109">
        <f t="shared" ref="C31:E31" si="6">SUM(C32:C33)</f>
        <v>9705677</v>
      </c>
      <c r="D31" s="109">
        <f t="shared" si="6"/>
        <v>10280864</v>
      </c>
      <c r="E31" s="109">
        <f t="shared" si="6"/>
        <v>9661520</v>
      </c>
    </row>
    <row r="32" spans="2:5" ht="17.25" customHeight="1" x14ac:dyDescent="0.25">
      <c r="B32" s="27" t="s">
        <v>42</v>
      </c>
      <c r="C32" s="3">
        <v>3745216</v>
      </c>
      <c r="D32" s="3">
        <v>5548623</v>
      </c>
      <c r="E32" s="3">
        <v>4626370</v>
      </c>
    </row>
    <row r="33" spans="2:5" ht="17.25" customHeight="1" x14ac:dyDescent="0.25">
      <c r="B33" s="27" t="s">
        <v>128</v>
      </c>
      <c r="C33" s="3">
        <v>5960461</v>
      </c>
      <c r="D33" s="3">
        <v>4732241</v>
      </c>
      <c r="E33" s="3">
        <v>5035150</v>
      </c>
    </row>
    <row r="34" spans="2:5" ht="17.25" customHeight="1" x14ac:dyDescent="0.25">
      <c r="B34" s="6" t="s">
        <v>86</v>
      </c>
      <c r="C34" s="114">
        <f>+C10+C21</f>
        <v>304987215</v>
      </c>
      <c r="D34" s="114">
        <f>+D10+D21</f>
        <v>334315756</v>
      </c>
      <c r="E34" s="114">
        <f>+E10+E21</f>
        <v>387353247</v>
      </c>
    </row>
    <row r="35" spans="2:5" x14ac:dyDescent="0.25">
      <c r="B35" s="38" t="s">
        <v>64</v>
      </c>
    </row>
    <row r="36" spans="2:5" ht="33" customHeight="1" x14ac:dyDescent="0.25">
      <c r="B36" s="139" t="s">
        <v>377</v>
      </c>
      <c r="C36" s="139"/>
      <c r="D36" s="139"/>
      <c r="E36" s="139"/>
    </row>
    <row r="37" spans="2:5" x14ac:dyDescent="0.25">
      <c r="B37" s="43" t="s">
        <v>70</v>
      </c>
      <c r="C37" s="51"/>
      <c r="D37" s="51"/>
      <c r="E37" s="51"/>
    </row>
    <row r="38" spans="2:5" x14ac:dyDescent="0.25">
      <c r="B38" s="139" t="s">
        <v>72</v>
      </c>
      <c r="C38" s="139"/>
      <c r="D38" s="139"/>
      <c r="E38" s="139"/>
    </row>
    <row r="39" spans="2:5" ht="18" customHeight="1" x14ac:dyDescent="0.25">
      <c r="B39" s="139" t="s">
        <v>73</v>
      </c>
      <c r="C39" s="139"/>
      <c r="D39" s="139"/>
      <c r="E39" s="139"/>
    </row>
    <row r="40" spans="2:5" x14ac:dyDescent="0.25">
      <c r="B40" s="139" t="s">
        <v>75</v>
      </c>
      <c r="C40" s="139"/>
      <c r="D40" s="139"/>
      <c r="E40" s="139"/>
    </row>
  </sheetData>
  <mergeCells count="10">
    <mergeCell ref="B40:E40"/>
    <mergeCell ref="A2:F2"/>
    <mergeCell ref="A3:F3"/>
    <mergeCell ref="A4:F4"/>
    <mergeCell ref="A5:F5"/>
    <mergeCell ref="A6:F6"/>
    <mergeCell ref="A7:F7"/>
    <mergeCell ref="B36:E36"/>
    <mergeCell ref="B38:E38"/>
    <mergeCell ref="B39:E3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election activeCell="B37" sqref="B37"/>
    </sheetView>
  </sheetViews>
  <sheetFormatPr baseColWidth="10" defaultColWidth="10.5703125" defaultRowHeight="15" x14ac:dyDescent="0.25"/>
  <cols>
    <col min="1" max="1" width="23.140625" style="2" customWidth="1"/>
    <col min="2" max="2" width="45.85546875" style="2" customWidth="1"/>
    <col min="3" max="3" width="16.7109375" style="2" customWidth="1"/>
    <col min="4" max="16384" width="10.5703125" style="2"/>
  </cols>
  <sheetData>
    <row r="1" spans="1:6" x14ac:dyDescent="0.25">
      <c r="A1" s="1"/>
      <c r="B1" s="1"/>
      <c r="C1" s="1"/>
    </row>
    <row r="2" spans="1:6" ht="26.25" customHeight="1" x14ac:dyDescent="0.25">
      <c r="A2" s="147" t="s">
        <v>0</v>
      </c>
      <c r="B2" s="147"/>
      <c r="C2" s="147"/>
      <c r="D2" s="147"/>
      <c r="E2" s="147"/>
      <c r="F2" s="4"/>
    </row>
    <row r="3" spans="1:6" ht="21" customHeight="1" x14ac:dyDescent="0.25">
      <c r="A3" s="146" t="s">
        <v>1</v>
      </c>
      <c r="B3" s="146"/>
      <c r="C3" s="146"/>
      <c r="D3" s="146"/>
      <c r="E3" s="146"/>
    </row>
    <row r="4" spans="1:6" ht="15.75" customHeight="1" x14ac:dyDescent="0.25">
      <c r="A4" s="145" t="s">
        <v>2</v>
      </c>
      <c r="B4" s="145"/>
      <c r="C4" s="145"/>
      <c r="D4" s="145"/>
      <c r="E4" s="145"/>
    </row>
    <row r="5" spans="1:6" ht="15.75" customHeight="1" x14ac:dyDescent="0.25">
      <c r="A5" s="145" t="s">
        <v>3</v>
      </c>
      <c r="B5" s="145"/>
      <c r="C5" s="145"/>
      <c r="D5" s="145"/>
      <c r="E5" s="145"/>
    </row>
    <row r="6" spans="1:6" ht="15.75" customHeight="1" x14ac:dyDescent="0.25">
      <c r="A6" s="145" t="s">
        <v>394</v>
      </c>
      <c r="B6" s="145"/>
      <c r="C6" s="145"/>
      <c r="D6" s="145"/>
    </row>
    <row r="7" spans="1:6" x14ac:dyDescent="0.25">
      <c r="A7" s="144"/>
      <c r="B7" s="144"/>
      <c r="C7" s="144"/>
      <c r="D7" s="144"/>
      <c r="E7" s="5"/>
    </row>
    <row r="8" spans="1:6" x14ac:dyDescent="0.25">
      <c r="B8" s="5"/>
      <c r="C8"/>
    </row>
    <row r="9" spans="1:6" ht="26.25" customHeight="1" x14ac:dyDescent="0.25">
      <c r="B9" s="6" t="s">
        <v>4</v>
      </c>
      <c r="C9" s="7">
        <v>1974</v>
      </c>
    </row>
    <row r="10" spans="1:6" x14ac:dyDescent="0.25">
      <c r="B10" s="11" t="s">
        <v>5</v>
      </c>
      <c r="C10" s="109">
        <f>+C11+C14+C18</f>
        <v>275256297</v>
      </c>
    </row>
    <row r="11" spans="1:6" x14ac:dyDescent="0.25">
      <c r="B11" s="16" t="s">
        <v>109</v>
      </c>
      <c r="C11" s="110">
        <f t="shared" ref="C11" si="0">SUM(C12:C13)</f>
        <v>197845648</v>
      </c>
    </row>
    <row r="12" spans="1:6" x14ac:dyDescent="0.25">
      <c r="B12" s="22" t="s">
        <v>110</v>
      </c>
      <c r="C12" s="3">
        <v>143562107</v>
      </c>
    </row>
    <row r="13" spans="1:6" x14ac:dyDescent="0.25">
      <c r="B13" s="22" t="s">
        <v>111</v>
      </c>
      <c r="C13" s="3">
        <v>54283541</v>
      </c>
    </row>
    <row r="14" spans="1:6" x14ac:dyDescent="0.25">
      <c r="B14" s="16" t="s">
        <v>113</v>
      </c>
      <c r="C14" s="110">
        <f t="shared" ref="C14" si="1">SUM(C15:C17)</f>
        <v>71493421</v>
      </c>
    </row>
    <row r="15" spans="1:6" x14ac:dyDescent="0.25">
      <c r="B15" s="22" t="s">
        <v>114</v>
      </c>
      <c r="C15" s="3">
        <v>45681971</v>
      </c>
    </row>
    <row r="16" spans="1:6" x14ac:dyDescent="0.25">
      <c r="B16" s="22" t="s">
        <v>115</v>
      </c>
      <c r="C16" s="3">
        <v>25351207</v>
      </c>
    </row>
    <row r="17" spans="2:3" x14ac:dyDescent="0.25">
      <c r="B17" s="22" t="s">
        <v>116</v>
      </c>
      <c r="C17" s="3">
        <v>460243</v>
      </c>
    </row>
    <row r="18" spans="2:3" s="39" customFormat="1" x14ac:dyDescent="0.25">
      <c r="B18" s="35" t="s">
        <v>131</v>
      </c>
      <c r="C18" s="109">
        <f t="shared" ref="C18" si="2">SUM(C19:C20)</f>
        <v>5917228</v>
      </c>
    </row>
    <row r="19" spans="2:3" x14ac:dyDescent="0.25">
      <c r="B19" s="27" t="s">
        <v>42</v>
      </c>
      <c r="C19" s="3">
        <v>2275753</v>
      </c>
    </row>
    <row r="20" spans="2:3" x14ac:dyDescent="0.25">
      <c r="B20" s="27" t="s">
        <v>128</v>
      </c>
      <c r="C20" s="3">
        <v>3641475</v>
      </c>
    </row>
    <row r="21" spans="2:3" ht="15" customHeight="1" x14ac:dyDescent="0.25">
      <c r="B21" s="34" t="s">
        <v>117</v>
      </c>
      <c r="C21" s="109">
        <f t="shared" ref="C21" si="3">+C22+C33+C36</f>
        <v>233528447</v>
      </c>
    </row>
    <row r="22" spans="2:3" ht="15" customHeight="1" x14ac:dyDescent="0.25">
      <c r="B22" s="34" t="s">
        <v>118</v>
      </c>
      <c r="C22" s="109">
        <f t="shared" ref="C22" si="4">+C23</f>
        <v>122458630</v>
      </c>
    </row>
    <row r="23" spans="2:3" x14ac:dyDescent="0.25">
      <c r="B23" s="35" t="s">
        <v>119</v>
      </c>
      <c r="C23" s="110">
        <f>SUM(C24:C27)</f>
        <v>122458630</v>
      </c>
    </row>
    <row r="24" spans="2:3" x14ac:dyDescent="0.25">
      <c r="B24" s="27" t="s">
        <v>120</v>
      </c>
      <c r="C24" s="3">
        <v>105283385</v>
      </c>
    </row>
    <row r="25" spans="2:3" x14ac:dyDescent="0.25">
      <c r="B25" s="27" t="s">
        <v>121</v>
      </c>
      <c r="C25" s="111">
        <v>10811620</v>
      </c>
    </row>
    <row r="26" spans="2:3" x14ac:dyDescent="0.25">
      <c r="B26" s="27" t="s">
        <v>122</v>
      </c>
      <c r="C26" s="111">
        <v>6363625</v>
      </c>
    </row>
    <row r="27" spans="2:3" x14ac:dyDescent="0.25">
      <c r="B27" s="27" t="s">
        <v>123</v>
      </c>
      <c r="C27" s="3">
        <v>0</v>
      </c>
    </row>
    <row r="28" spans="2:3" hidden="1" x14ac:dyDescent="0.25">
      <c r="B28" s="36" t="s">
        <v>60</v>
      </c>
      <c r="C28" s="110">
        <v>21498323.000000004</v>
      </c>
    </row>
    <row r="29" spans="2:3" hidden="1" x14ac:dyDescent="0.25">
      <c r="B29" s="27" t="s">
        <v>61</v>
      </c>
      <c r="C29" s="3">
        <v>0</v>
      </c>
    </row>
    <row r="30" spans="2:3" hidden="1" x14ac:dyDescent="0.25">
      <c r="B30" s="27" t="s">
        <v>62</v>
      </c>
      <c r="C30" s="111">
        <v>0</v>
      </c>
    </row>
    <row r="31" spans="2:3" hidden="1" x14ac:dyDescent="0.25">
      <c r="B31" s="27" t="s">
        <v>63</v>
      </c>
      <c r="C31" s="3">
        <v>0</v>
      </c>
    </row>
    <row r="32" spans="2:3" hidden="1" x14ac:dyDescent="0.25">
      <c r="B32" s="27" t="s">
        <v>65</v>
      </c>
      <c r="C32" s="3">
        <v>0</v>
      </c>
    </row>
    <row r="33" spans="2:3" s="39" customFormat="1" ht="17.25" customHeight="1" x14ac:dyDescent="0.25">
      <c r="B33" s="35" t="s">
        <v>127</v>
      </c>
      <c r="C33" s="109">
        <f t="shared" ref="C33" si="5">SUM(C34:C35)</f>
        <v>92709910</v>
      </c>
    </row>
    <row r="34" spans="2:3" s="37" customFormat="1" ht="17.25" customHeight="1" x14ac:dyDescent="0.25">
      <c r="B34" s="36" t="s">
        <v>129</v>
      </c>
      <c r="C34" s="113">
        <v>92275060</v>
      </c>
    </row>
    <row r="35" spans="2:3" s="37" customFormat="1" ht="17.25" customHeight="1" x14ac:dyDescent="0.25">
      <c r="B35" s="36" t="s">
        <v>130</v>
      </c>
      <c r="C35" s="113">
        <v>434850</v>
      </c>
    </row>
    <row r="36" spans="2:3" s="39" customFormat="1" ht="17.25" customHeight="1" x14ac:dyDescent="0.25">
      <c r="B36" s="35" t="s">
        <v>414</v>
      </c>
      <c r="C36" s="109">
        <f t="shared" ref="C36" si="6">SUM(C37:C38)</f>
        <v>18359907</v>
      </c>
    </row>
    <row r="37" spans="2:3" ht="17.25" customHeight="1" x14ac:dyDescent="0.25">
      <c r="B37" s="27" t="s">
        <v>42</v>
      </c>
      <c r="C37" s="3">
        <v>11576403</v>
      </c>
    </row>
    <row r="38" spans="2:3" ht="17.25" customHeight="1" x14ac:dyDescent="0.25">
      <c r="B38" s="27" t="s">
        <v>128</v>
      </c>
      <c r="C38" s="3">
        <v>6783504</v>
      </c>
    </row>
    <row r="39" spans="2:3" ht="17.25" customHeight="1" x14ac:dyDescent="0.25">
      <c r="B39" s="6" t="s">
        <v>86</v>
      </c>
      <c r="C39" s="114">
        <f>+C10+C21</f>
        <v>508784744</v>
      </c>
    </row>
    <row r="40" spans="2:3" x14ac:dyDescent="0.25">
      <c r="B40" s="38" t="s">
        <v>64</v>
      </c>
    </row>
    <row r="41" spans="2:3" ht="48" customHeight="1" x14ac:dyDescent="0.25">
      <c r="B41" s="139" t="s">
        <v>66</v>
      </c>
      <c r="C41" s="139"/>
    </row>
    <row r="42" spans="2:3" x14ac:dyDescent="0.25">
      <c r="B42" s="43" t="s">
        <v>70</v>
      </c>
      <c r="C42" s="51"/>
    </row>
    <row r="43" spans="2:3" x14ac:dyDescent="0.25">
      <c r="B43" s="139" t="s">
        <v>72</v>
      </c>
      <c r="C43" s="139"/>
    </row>
    <row r="44" spans="2:3" ht="16.5" customHeight="1" x14ac:dyDescent="0.25">
      <c r="B44" s="139" t="s">
        <v>73</v>
      </c>
      <c r="C44" s="139"/>
    </row>
    <row r="45" spans="2:3" x14ac:dyDescent="0.25">
      <c r="B45" s="139" t="s">
        <v>75</v>
      </c>
      <c r="C45" s="139"/>
    </row>
  </sheetData>
  <mergeCells count="10">
    <mergeCell ref="B41:C41"/>
    <mergeCell ref="B43:C43"/>
    <mergeCell ref="B44:C44"/>
    <mergeCell ref="B45:C45"/>
    <mergeCell ref="A7:D7"/>
    <mergeCell ref="A2:E2"/>
    <mergeCell ref="A3:E3"/>
    <mergeCell ref="A4:E4"/>
    <mergeCell ref="A5:E5"/>
    <mergeCell ref="A6:D6"/>
  </mergeCells>
  <pageMargins left="0.7" right="0.7" top="0.75" bottom="0.75" header="0.3" footer="0.3"/>
  <pageSetup orientation="portrait" r:id="rId1"/>
  <ignoredErrors>
    <ignoredError sqref="C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topLeftCell="A4" workbookViewId="0">
      <selection activeCell="B37" sqref="B37"/>
    </sheetView>
  </sheetViews>
  <sheetFormatPr baseColWidth="10" defaultColWidth="10.5703125" defaultRowHeight="15" x14ac:dyDescent="0.25"/>
  <cols>
    <col min="1" max="1" width="18.42578125" style="2" customWidth="1"/>
    <col min="2" max="2" width="45.85546875" style="2" customWidth="1"/>
    <col min="3" max="3" width="15.7109375" style="2" bestFit="1" customWidth="1"/>
    <col min="4" max="4" width="17.42578125" style="2" customWidth="1"/>
    <col min="5" max="16384" width="10.5703125" style="2"/>
  </cols>
  <sheetData>
    <row r="1" spans="1:5" x14ac:dyDescent="0.25">
      <c r="A1" s="1"/>
      <c r="B1" s="1"/>
      <c r="C1" s="1"/>
      <c r="D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395</v>
      </c>
      <c r="B6" s="145"/>
      <c r="C6" s="145"/>
      <c r="D6" s="145"/>
      <c r="E6" s="145"/>
    </row>
    <row r="7" spans="1:5" x14ac:dyDescent="0.25">
      <c r="A7" s="144"/>
      <c r="B7" s="144"/>
      <c r="C7" s="144"/>
      <c r="D7" s="144"/>
      <c r="E7" s="144"/>
    </row>
    <row r="8" spans="1:5" x14ac:dyDescent="0.25">
      <c r="B8" s="5"/>
      <c r="C8"/>
      <c r="D8"/>
    </row>
    <row r="9" spans="1:5" ht="26.25" customHeight="1" x14ac:dyDescent="0.25">
      <c r="B9" s="6" t="s">
        <v>4</v>
      </c>
      <c r="C9" s="7">
        <v>1975</v>
      </c>
      <c r="D9" s="7">
        <v>1976</v>
      </c>
    </row>
    <row r="10" spans="1:5" x14ac:dyDescent="0.25">
      <c r="B10" s="11" t="s">
        <v>5</v>
      </c>
      <c r="C10" s="109">
        <f t="shared" ref="C10" si="0">+C11+C14+C18</f>
        <v>286277078</v>
      </c>
      <c r="D10" s="109">
        <f>+D11+D14+D18</f>
        <v>343848594</v>
      </c>
    </row>
    <row r="11" spans="1:5" x14ac:dyDescent="0.25">
      <c r="B11" s="16" t="s">
        <v>109</v>
      </c>
      <c r="C11" s="110">
        <f t="shared" ref="C11:D11" si="1">SUM(C12:C13)</f>
        <v>220607374</v>
      </c>
      <c r="D11" s="110">
        <f t="shared" si="1"/>
        <v>242737469</v>
      </c>
    </row>
    <row r="12" spans="1:5" x14ac:dyDescent="0.25">
      <c r="B12" s="22" t="s">
        <v>135</v>
      </c>
      <c r="C12" s="3">
        <v>161310239</v>
      </c>
      <c r="D12" s="3">
        <v>171363095</v>
      </c>
    </row>
    <row r="13" spans="1:5" x14ac:dyDescent="0.25">
      <c r="B13" s="22" t="s">
        <v>111</v>
      </c>
      <c r="C13" s="3">
        <v>59297135</v>
      </c>
      <c r="D13" s="3">
        <v>71374374</v>
      </c>
    </row>
    <row r="14" spans="1:5" x14ac:dyDescent="0.25">
      <c r="B14" s="16" t="s">
        <v>113</v>
      </c>
      <c r="C14" s="110">
        <f t="shared" ref="C14:D14" si="2">SUM(C15:C17)</f>
        <v>60088372</v>
      </c>
      <c r="D14" s="110">
        <f t="shared" si="2"/>
        <v>94011546</v>
      </c>
    </row>
    <row r="15" spans="1:5" x14ac:dyDescent="0.25">
      <c r="B15" s="22" t="s">
        <v>114</v>
      </c>
      <c r="C15" s="3">
        <v>30162265</v>
      </c>
      <c r="D15" s="3">
        <v>55746468</v>
      </c>
    </row>
    <row r="16" spans="1:5" x14ac:dyDescent="0.25">
      <c r="B16" s="22" t="s">
        <v>115</v>
      </c>
      <c r="C16" s="3">
        <v>29544926</v>
      </c>
      <c r="D16" s="3">
        <v>37951760</v>
      </c>
    </row>
    <row r="17" spans="2:4" x14ac:dyDescent="0.25">
      <c r="B17" s="22" t="s">
        <v>136</v>
      </c>
      <c r="C17" s="3">
        <v>381181</v>
      </c>
      <c r="D17" s="3">
        <v>313318</v>
      </c>
    </row>
    <row r="18" spans="2:4" s="39" customFormat="1" x14ac:dyDescent="0.25">
      <c r="B18" s="35" t="s">
        <v>131</v>
      </c>
      <c r="C18" s="109">
        <f t="shared" ref="C18:D18" si="3">SUM(C19:C20)</f>
        <v>5581332</v>
      </c>
      <c r="D18" s="109">
        <f t="shared" si="3"/>
        <v>7099579</v>
      </c>
    </row>
    <row r="19" spans="2:4" x14ac:dyDescent="0.25">
      <c r="B19" s="27" t="s">
        <v>42</v>
      </c>
      <c r="C19" s="3">
        <v>2848147</v>
      </c>
      <c r="D19" s="3">
        <v>2364644</v>
      </c>
    </row>
    <row r="20" spans="2:4" x14ac:dyDescent="0.25">
      <c r="B20" s="27" t="s">
        <v>128</v>
      </c>
      <c r="C20" s="3">
        <v>2733185</v>
      </c>
      <c r="D20" s="3">
        <v>4734935</v>
      </c>
    </row>
    <row r="21" spans="2:4" ht="15" customHeight="1" x14ac:dyDescent="0.25">
      <c r="B21" s="34" t="s">
        <v>117</v>
      </c>
      <c r="C21" s="109">
        <f t="shared" ref="C21:D21" si="4">+C22+C31+C34</f>
        <v>378709043</v>
      </c>
      <c r="D21" s="109">
        <f t="shared" si="4"/>
        <v>236779188</v>
      </c>
    </row>
    <row r="22" spans="2:4" ht="15" customHeight="1" x14ac:dyDescent="0.25">
      <c r="B22" s="34" t="s">
        <v>118</v>
      </c>
      <c r="C22" s="109">
        <f>+C23+C27</f>
        <v>240202821</v>
      </c>
      <c r="D22" s="109">
        <f t="shared" ref="D22" si="5">+D23+D27</f>
        <v>175336175</v>
      </c>
    </row>
    <row r="23" spans="2:4" x14ac:dyDescent="0.25">
      <c r="B23" s="35" t="s">
        <v>119</v>
      </c>
      <c r="C23" s="110">
        <f t="shared" ref="C23:D23" si="6">SUM(C24:C26)</f>
        <v>176035449</v>
      </c>
      <c r="D23" s="110">
        <f t="shared" si="6"/>
        <v>171526667</v>
      </c>
    </row>
    <row r="24" spans="2:4" x14ac:dyDescent="0.25">
      <c r="B24" s="27" t="s">
        <v>120</v>
      </c>
      <c r="C24" s="3">
        <v>153416221</v>
      </c>
      <c r="D24" s="3">
        <v>152586661</v>
      </c>
    </row>
    <row r="25" spans="2:4" x14ac:dyDescent="0.25">
      <c r="B25" s="27" t="s">
        <v>137</v>
      </c>
      <c r="C25" s="111">
        <v>13849215</v>
      </c>
      <c r="D25" s="111">
        <v>12995369</v>
      </c>
    </row>
    <row r="26" spans="2:4" x14ac:dyDescent="0.25">
      <c r="B26" s="27" t="s">
        <v>140</v>
      </c>
      <c r="C26" s="111">
        <v>8770013</v>
      </c>
      <c r="D26" s="111">
        <v>5944637</v>
      </c>
    </row>
    <row r="27" spans="2:4" s="39" customFormat="1" x14ac:dyDescent="0.25">
      <c r="B27" s="35" t="s">
        <v>124</v>
      </c>
      <c r="C27" s="112">
        <f>SUM(C28:C30)</f>
        <v>64167372</v>
      </c>
      <c r="D27" s="112">
        <f t="shared" ref="D27" si="7">SUM(D28:D30)</f>
        <v>3809508</v>
      </c>
    </row>
    <row r="28" spans="2:4" x14ac:dyDescent="0.25">
      <c r="B28" s="27" t="s">
        <v>141</v>
      </c>
      <c r="C28" s="111">
        <v>3634250</v>
      </c>
      <c r="D28" s="111">
        <v>2674565</v>
      </c>
    </row>
    <row r="29" spans="2:4" x14ac:dyDescent="0.25">
      <c r="B29" s="27" t="s">
        <v>143</v>
      </c>
      <c r="C29" s="111">
        <v>533122</v>
      </c>
      <c r="D29" s="111">
        <v>1134943</v>
      </c>
    </row>
    <row r="30" spans="2:4" x14ac:dyDescent="0.25">
      <c r="B30" s="27" t="s">
        <v>142</v>
      </c>
      <c r="C30" s="111">
        <v>60000000</v>
      </c>
      <c r="D30" s="111">
        <v>0</v>
      </c>
    </row>
    <row r="31" spans="2:4" s="39" customFormat="1" ht="17.25" customHeight="1" x14ac:dyDescent="0.25">
      <c r="B31" s="35" t="s">
        <v>127</v>
      </c>
      <c r="C31" s="109">
        <f t="shared" ref="C31:D31" si="8">SUM(C32:C33)</f>
        <v>125979998</v>
      </c>
      <c r="D31" s="109">
        <f t="shared" si="8"/>
        <v>44134914</v>
      </c>
    </row>
    <row r="32" spans="2:4" s="37" customFormat="1" ht="17.25" customHeight="1" x14ac:dyDescent="0.25">
      <c r="B32" s="36" t="s">
        <v>129</v>
      </c>
      <c r="C32" s="113">
        <v>125814987</v>
      </c>
      <c r="D32" s="113">
        <v>43349837</v>
      </c>
    </row>
    <row r="33" spans="2:4" s="37" customFormat="1" ht="17.25" customHeight="1" x14ac:dyDescent="0.25">
      <c r="B33" s="36" t="s">
        <v>130</v>
      </c>
      <c r="C33" s="113">
        <v>165011</v>
      </c>
      <c r="D33" s="113">
        <v>785077</v>
      </c>
    </row>
    <row r="34" spans="2:4" s="39" customFormat="1" ht="17.25" customHeight="1" x14ac:dyDescent="0.25">
      <c r="B34" s="35" t="s">
        <v>414</v>
      </c>
      <c r="C34" s="109">
        <f t="shared" ref="C34:D34" si="9">SUM(C35:C36)</f>
        <v>12526224</v>
      </c>
      <c r="D34" s="109">
        <f t="shared" si="9"/>
        <v>17308099</v>
      </c>
    </row>
    <row r="35" spans="2:4" ht="17.25" customHeight="1" x14ac:dyDescent="0.25">
      <c r="B35" s="27" t="s">
        <v>42</v>
      </c>
      <c r="C35" s="3">
        <v>7255996</v>
      </c>
      <c r="D35" s="3">
        <v>5555223</v>
      </c>
    </row>
    <row r="36" spans="2:4" ht="17.25" customHeight="1" x14ac:dyDescent="0.25">
      <c r="B36" s="27" t="s">
        <v>128</v>
      </c>
      <c r="C36" s="3">
        <v>5270228</v>
      </c>
      <c r="D36" s="3">
        <v>11752876</v>
      </c>
    </row>
    <row r="37" spans="2:4" ht="17.25" customHeight="1" x14ac:dyDescent="0.25">
      <c r="B37" s="6" t="s">
        <v>86</v>
      </c>
      <c r="C37" s="114">
        <f>+C10+C21</f>
        <v>664986121</v>
      </c>
      <c r="D37" s="114">
        <f>+D10+D21</f>
        <v>580627782</v>
      </c>
    </row>
    <row r="38" spans="2:4" x14ac:dyDescent="0.25">
      <c r="B38" s="38" t="s">
        <v>64</v>
      </c>
    </row>
    <row r="39" spans="2:4" ht="34.5" customHeight="1" x14ac:dyDescent="0.25">
      <c r="B39" s="139" t="s">
        <v>66</v>
      </c>
      <c r="C39" s="139"/>
      <c r="D39" s="139"/>
    </row>
    <row r="40" spans="2:4" x14ac:dyDescent="0.25">
      <c r="B40" s="43" t="s">
        <v>70</v>
      </c>
      <c r="C40" s="51"/>
      <c r="D40" s="51"/>
    </row>
    <row r="41" spans="2:4" x14ac:dyDescent="0.25">
      <c r="B41" s="139" t="s">
        <v>72</v>
      </c>
      <c r="C41" s="139"/>
      <c r="D41" s="139"/>
    </row>
    <row r="42" spans="2:4" ht="14.25" customHeight="1" x14ac:dyDescent="0.25">
      <c r="B42" s="139" t="s">
        <v>73</v>
      </c>
      <c r="C42" s="139"/>
      <c r="D42" s="139"/>
    </row>
    <row r="43" spans="2:4" x14ac:dyDescent="0.25">
      <c r="B43" s="139" t="s">
        <v>75</v>
      </c>
      <c r="C43" s="139"/>
      <c r="D43" s="139"/>
    </row>
  </sheetData>
  <mergeCells count="10">
    <mergeCell ref="B39:D39"/>
    <mergeCell ref="B41:D41"/>
    <mergeCell ref="B42:D42"/>
    <mergeCell ref="B43:D43"/>
    <mergeCell ref="A2:E2"/>
    <mergeCell ref="A3:E3"/>
    <mergeCell ref="A4:E4"/>
    <mergeCell ref="A5:E5"/>
    <mergeCell ref="A6:E6"/>
    <mergeCell ref="A7:E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election activeCell="E23" sqref="E23"/>
    </sheetView>
  </sheetViews>
  <sheetFormatPr baseColWidth="10" defaultColWidth="10.5703125" defaultRowHeight="15" x14ac:dyDescent="0.25"/>
  <cols>
    <col min="1" max="1" width="22.5703125" style="2" customWidth="1"/>
    <col min="2" max="2" width="45.85546875" style="2" customWidth="1"/>
    <col min="3" max="3" width="15.85546875" style="2" customWidth="1"/>
    <col min="4" max="16384" width="10.5703125" style="2"/>
  </cols>
  <sheetData>
    <row r="1" spans="1:5" x14ac:dyDescent="0.25">
      <c r="A1" s="1"/>
      <c r="B1" s="1"/>
      <c r="C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45" t="s">
        <v>2</v>
      </c>
      <c r="B4" s="145"/>
      <c r="C4" s="145"/>
      <c r="D4" s="145"/>
      <c r="E4" s="145"/>
    </row>
    <row r="5" spans="1:5" ht="15.75" customHeight="1" x14ac:dyDescent="0.25">
      <c r="A5" s="145" t="s">
        <v>3</v>
      </c>
      <c r="B5" s="145"/>
      <c r="C5" s="145"/>
      <c r="D5" s="145"/>
      <c r="E5" s="145"/>
    </row>
    <row r="6" spans="1:5" ht="15.75" customHeight="1" x14ac:dyDescent="0.25">
      <c r="A6" s="145" t="s">
        <v>396</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1977</v>
      </c>
    </row>
    <row r="10" spans="1:5" x14ac:dyDescent="0.25">
      <c r="B10" s="11" t="s">
        <v>5</v>
      </c>
      <c r="C10" s="109">
        <f t="shared" ref="C10" si="0">+C11+C14+C18</f>
        <v>368181934</v>
      </c>
    </row>
    <row r="11" spans="1:5" x14ac:dyDescent="0.25">
      <c r="B11" s="16" t="s">
        <v>109</v>
      </c>
      <c r="C11" s="110">
        <f t="shared" ref="C11" si="1">SUM(C12:C13)</f>
        <v>256647186</v>
      </c>
    </row>
    <row r="12" spans="1:5" x14ac:dyDescent="0.25">
      <c r="B12" s="22" t="s">
        <v>135</v>
      </c>
      <c r="C12" s="3">
        <v>182131527</v>
      </c>
    </row>
    <row r="13" spans="1:5" x14ac:dyDescent="0.25">
      <c r="B13" s="22" t="s">
        <v>111</v>
      </c>
      <c r="C13" s="3">
        <v>74515659</v>
      </c>
    </row>
    <row r="14" spans="1:5" x14ac:dyDescent="0.25">
      <c r="B14" s="16" t="s">
        <v>113</v>
      </c>
      <c r="C14" s="110">
        <f t="shared" ref="C14" si="2">SUM(C15:C17)</f>
        <v>104315539</v>
      </c>
    </row>
    <row r="15" spans="1:5" x14ac:dyDescent="0.25">
      <c r="B15" s="22" t="s">
        <v>114</v>
      </c>
      <c r="C15" s="3">
        <v>64127911</v>
      </c>
    </row>
    <row r="16" spans="1:5" x14ac:dyDescent="0.25">
      <c r="B16" s="22" t="s">
        <v>115</v>
      </c>
      <c r="C16" s="3">
        <v>39455207</v>
      </c>
    </row>
    <row r="17" spans="2:3" x14ac:dyDescent="0.25">
      <c r="B17" s="22" t="s">
        <v>136</v>
      </c>
      <c r="C17" s="3">
        <v>732421</v>
      </c>
    </row>
    <row r="18" spans="2:3" s="39" customFormat="1" x14ac:dyDescent="0.25">
      <c r="B18" s="35" t="s">
        <v>131</v>
      </c>
      <c r="C18" s="109">
        <f t="shared" ref="C18" si="3">SUM(C19:C20)</f>
        <v>7219209</v>
      </c>
    </row>
    <row r="19" spans="2:3" x14ac:dyDescent="0.25">
      <c r="B19" s="27" t="s">
        <v>42</v>
      </c>
      <c r="C19" s="3">
        <v>2276726</v>
      </c>
    </row>
    <row r="20" spans="2:3" x14ac:dyDescent="0.25">
      <c r="B20" s="27" t="s">
        <v>128</v>
      </c>
      <c r="C20" s="3">
        <v>4942483</v>
      </c>
    </row>
    <row r="21" spans="2:3" ht="15" customHeight="1" x14ac:dyDescent="0.25">
      <c r="B21" s="34" t="s">
        <v>117</v>
      </c>
      <c r="C21" s="109">
        <f t="shared" ref="C21" si="4">+C22+C30+C33</f>
        <v>263163369</v>
      </c>
    </row>
    <row r="22" spans="2:3" ht="15" customHeight="1" x14ac:dyDescent="0.25">
      <c r="B22" s="34" t="s">
        <v>118</v>
      </c>
      <c r="C22" s="109">
        <f t="shared" ref="C22" si="5">+C23+C27</f>
        <v>183730083</v>
      </c>
    </row>
    <row r="23" spans="2:3" x14ac:dyDescent="0.25">
      <c r="B23" s="35" t="s">
        <v>119</v>
      </c>
      <c r="C23" s="110">
        <f t="shared" ref="C23" si="6">SUM(C24:C26)</f>
        <v>181368667</v>
      </c>
    </row>
    <row r="24" spans="2:3" x14ac:dyDescent="0.25">
      <c r="B24" s="27" t="s">
        <v>144</v>
      </c>
      <c r="C24" s="3">
        <v>160292239</v>
      </c>
    </row>
    <row r="25" spans="2:3" x14ac:dyDescent="0.25">
      <c r="B25" s="27" t="s">
        <v>145</v>
      </c>
      <c r="C25" s="111">
        <v>16114743</v>
      </c>
    </row>
    <row r="26" spans="2:3" x14ac:dyDescent="0.25">
      <c r="B26" s="27" t="s">
        <v>146</v>
      </c>
      <c r="C26" s="111">
        <v>4961685</v>
      </c>
    </row>
    <row r="27" spans="2:3" s="39" customFormat="1" x14ac:dyDescent="0.25">
      <c r="B27" s="35" t="s">
        <v>124</v>
      </c>
      <c r="C27" s="112">
        <f t="shared" ref="C27" si="7">SUM(C28:C29)</f>
        <v>2361416</v>
      </c>
    </row>
    <row r="28" spans="2:3" x14ac:dyDescent="0.25">
      <c r="B28" s="27" t="s">
        <v>141</v>
      </c>
      <c r="C28" s="111">
        <v>1907856</v>
      </c>
    </row>
    <row r="29" spans="2:3" x14ac:dyDescent="0.25">
      <c r="B29" s="27" t="s">
        <v>143</v>
      </c>
      <c r="C29" s="111">
        <v>453560</v>
      </c>
    </row>
    <row r="30" spans="2:3" s="39" customFormat="1" ht="17.25" customHeight="1" x14ac:dyDescent="0.25">
      <c r="B30" s="35" t="s">
        <v>127</v>
      </c>
      <c r="C30" s="109">
        <f t="shared" ref="C30" si="8">SUM(C31:C32)</f>
        <v>64804362</v>
      </c>
    </row>
    <row r="31" spans="2:3" s="37" customFormat="1" ht="17.25" customHeight="1" x14ac:dyDescent="0.25">
      <c r="B31" s="36" t="s">
        <v>129</v>
      </c>
      <c r="C31" s="113">
        <v>62046362</v>
      </c>
    </row>
    <row r="32" spans="2:3" s="37" customFormat="1" ht="17.25" customHeight="1" x14ac:dyDescent="0.25">
      <c r="B32" s="36" t="s">
        <v>130</v>
      </c>
      <c r="C32" s="113">
        <v>2758000</v>
      </c>
    </row>
    <row r="33" spans="2:3" s="39" customFormat="1" ht="17.25" customHeight="1" x14ac:dyDescent="0.25">
      <c r="B33" s="35" t="s">
        <v>414</v>
      </c>
      <c r="C33" s="109">
        <f t="shared" ref="C33" si="9">SUM(C34:C35)</f>
        <v>14628924</v>
      </c>
    </row>
    <row r="34" spans="2:3" ht="17.25" customHeight="1" x14ac:dyDescent="0.25">
      <c r="B34" s="27" t="s">
        <v>42</v>
      </c>
      <c r="C34" s="3">
        <v>5680871</v>
      </c>
    </row>
    <row r="35" spans="2:3" ht="17.25" customHeight="1" x14ac:dyDescent="0.25">
      <c r="B35" s="27" t="s">
        <v>128</v>
      </c>
      <c r="C35" s="3">
        <v>8948053</v>
      </c>
    </row>
    <row r="36" spans="2:3" ht="17.25" customHeight="1" x14ac:dyDescent="0.25">
      <c r="B36" s="6" t="s">
        <v>86</v>
      </c>
      <c r="C36" s="114">
        <f>+C10+C21</f>
        <v>631345303</v>
      </c>
    </row>
    <row r="37" spans="2:3" x14ac:dyDescent="0.25">
      <c r="B37" s="38" t="s">
        <v>64</v>
      </c>
    </row>
    <row r="38" spans="2:3" ht="48" customHeight="1" x14ac:dyDescent="0.25">
      <c r="B38" s="139" t="s">
        <v>66</v>
      </c>
      <c r="C38" s="139"/>
    </row>
    <row r="39" spans="2:3" x14ac:dyDescent="0.25">
      <c r="B39" s="43" t="s">
        <v>70</v>
      </c>
      <c r="C39" s="51"/>
    </row>
    <row r="40" spans="2:3" x14ac:dyDescent="0.25">
      <c r="B40" s="139" t="s">
        <v>72</v>
      </c>
      <c r="C40" s="139"/>
    </row>
    <row r="41" spans="2:3" ht="15.75" customHeight="1" x14ac:dyDescent="0.25">
      <c r="B41" s="139" t="s">
        <v>73</v>
      </c>
      <c r="C41" s="139"/>
    </row>
    <row r="42" spans="2:3" x14ac:dyDescent="0.25">
      <c r="B42" s="139" t="s">
        <v>75</v>
      </c>
      <c r="C42" s="139"/>
    </row>
  </sheetData>
  <mergeCells count="10">
    <mergeCell ref="B38:C38"/>
    <mergeCell ref="B40:C40"/>
    <mergeCell ref="B41:C41"/>
    <mergeCell ref="B42:C42"/>
    <mergeCell ref="A2:E2"/>
    <mergeCell ref="A3:E3"/>
    <mergeCell ref="A4:E4"/>
    <mergeCell ref="A5:E5"/>
    <mergeCell ref="A6:E6"/>
    <mergeCell ref="A7:E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topLeftCell="A4" workbookViewId="0">
      <selection activeCell="E26" sqref="E26"/>
    </sheetView>
  </sheetViews>
  <sheetFormatPr baseColWidth="10" defaultColWidth="10.5703125" defaultRowHeight="15" x14ac:dyDescent="0.25"/>
  <cols>
    <col min="1" max="1" width="22" style="2" customWidth="1"/>
    <col min="2" max="2" width="45.85546875" style="2" customWidth="1"/>
    <col min="3" max="3" width="15.42578125" style="2" customWidth="1"/>
    <col min="4" max="16384" width="10.5703125" style="2"/>
  </cols>
  <sheetData>
    <row r="1" spans="1:5" x14ac:dyDescent="0.25">
      <c r="A1" s="1"/>
      <c r="B1" s="1"/>
    </row>
    <row r="2" spans="1:5" ht="26.25" customHeight="1" x14ac:dyDescent="0.25">
      <c r="A2" s="147" t="s">
        <v>0</v>
      </c>
      <c r="B2" s="147"/>
      <c r="C2" s="147"/>
      <c r="D2" s="147"/>
      <c r="E2" s="147"/>
    </row>
    <row r="3" spans="1:5" ht="21" customHeight="1" x14ac:dyDescent="0.25">
      <c r="A3" s="146" t="s">
        <v>1</v>
      </c>
      <c r="B3" s="146"/>
      <c r="C3" s="146"/>
      <c r="D3" s="146"/>
      <c r="E3" s="146"/>
    </row>
    <row r="4" spans="1:5" ht="15.75" customHeight="1" x14ac:dyDescent="0.25">
      <c r="A4" s="150" t="s">
        <v>2</v>
      </c>
      <c r="B4" s="150"/>
      <c r="C4" s="150"/>
      <c r="D4" s="150"/>
      <c r="E4" s="150"/>
    </row>
    <row r="5" spans="1:5" ht="15.75" customHeight="1" x14ac:dyDescent="0.25">
      <c r="A5" s="145" t="s">
        <v>3</v>
      </c>
      <c r="B5" s="145"/>
      <c r="C5" s="145"/>
      <c r="D5" s="145"/>
      <c r="E5" s="145"/>
    </row>
    <row r="6" spans="1:5" ht="15.75" customHeight="1" x14ac:dyDescent="0.25">
      <c r="A6" s="145" t="s">
        <v>397</v>
      </c>
      <c r="B6" s="145"/>
      <c r="C6" s="145"/>
      <c r="D6" s="145"/>
      <c r="E6" s="145"/>
    </row>
    <row r="7" spans="1:5" x14ac:dyDescent="0.25">
      <c r="A7" s="144"/>
      <c r="B7" s="144"/>
      <c r="C7" s="144"/>
      <c r="D7" s="144"/>
      <c r="E7" s="144"/>
    </row>
    <row r="8" spans="1:5" x14ac:dyDescent="0.25">
      <c r="B8" s="5"/>
      <c r="C8"/>
    </row>
    <row r="9" spans="1:5" ht="26.25" customHeight="1" x14ac:dyDescent="0.25">
      <c r="B9" s="6" t="s">
        <v>4</v>
      </c>
      <c r="C9" s="7">
        <v>1978</v>
      </c>
    </row>
    <row r="10" spans="1:5" x14ac:dyDescent="0.25">
      <c r="B10" s="11" t="s">
        <v>97</v>
      </c>
      <c r="C10" s="109">
        <f t="shared" ref="C10" si="0">+C11+C15+C19</f>
        <v>447630949</v>
      </c>
    </row>
    <row r="11" spans="1:5" x14ac:dyDescent="0.25">
      <c r="B11" s="16" t="s">
        <v>153</v>
      </c>
      <c r="C11" s="110">
        <f>SUM(C12:C14)</f>
        <v>317356503</v>
      </c>
    </row>
    <row r="12" spans="1:5" x14ac:dyDescent="0.25">
      <c r="B12" s="22" t="s">
        <v>147</v>
      </c>
      <c r="C12" s="3">
        <v>228419149</v>
      </c>
    </row>
    <row r="13" spans="1:5" x14ac:dyDescent="0.25">
      <c r="B13" s="22" t="s">
        <v>148</v>
      </c>
      <c r="C13" s="3">
        <v>22157230</v>
      </c>
    </row>
    <row r="14" spans="1:5" x14ac:dyDescent="0.25">
      <c r="B14" s="22" t="s">
        <v>149</v>
      </c>
      <c r="C14" s="3">
        <v>66780124</v>
      </c>
    </row>
    <row r="15" spans="1:5" x14ac:dyDescent="0.25">
      <c r="B15" s="16" t="s">
        <v>154</v>
      </c>
      <c r="C15" s="110">
        <f t="shared" ref="C15" si="1">SUM(C16:C18)</f>
        <v>122399258</v>
      </c>
    </row>
    <row r="16" spans="1:5" x14ac:dyDescent="0.25">
      <c r="B16" s="22" t="s">
        <v>150</v>
      </c>
      <c r="C16" s="3">
        <v>77302357</v>
      </c>
    </row>
    <row r="17" spans="2:3" x14ac:dyDescent="0.25">
      <c r="B17" s="22" t="s">
        <v>151</v>
      </c>
      <c r="C17" s="3">
        <v>43334979</v>
      </c>
    </row>
    <row r="18" spans="2:3" x14ac:dyDescent="0.25">
      <c r="B18" s="22" t="s">
        <v>152</v>
      </c>
      <c r="C18" s="3">
        <v>1761922</v>
      </c>
    </row>
    <row r="19" spans="2:3" s="39" customFormat="1" x14ac:dyDescent="0.25">
      <c r="B19" s="35" t="s">
        <v>155</v>
      </c>
      <c r="C19" s="109">
        <f>SUM(C20:C22)</f>
        <v>7875188</v>
      </c>
    </row>
    <row r="20" spans="2:3" x14ac:dyDescent="0.25">
      <c r="B20" s="27" t="s">
        <v>156</v>
      </c>
      <c r="C20" s="3">
        <v>1838059</v>
      </c>
    </row>
    <row r="21" spans="2:3" x14ac:dyDescent="0.25">
      <c r="B21" s="27" t="s">
        <v>158</v>
      </c>
      <c r="C21" s="3">
        <v>5060294</v>
      </c>
    </row>
    <row r="22" spans="2:3" x14ac:dyDescent="0.25">
      <c r="B22" s="27" t="s">
        <v>157</v>
      </c>
      <c r="C22" s="3">
        <v>976835</v>
      </c>
    </row>
    <row r="23" spans="2:3" ht="15" customHeight="1" x14ac:dyDescent="0.25">
      <c r="B23" s="34" t="s">
        <v>99</v>
      </c>
      <c r="C23" s="109">
        <f>+C24+C28+C31+C34+C37</f>
        <v>242125840</v>
      </c>
    </row>
    <row r="24" spans="2:3" x14ac:dyDescent="0.25">
      <c r="B24" s="35" t="s">
        <v>162</v>
      </c>
      <c r="C24" s="110">
        <f t="shared" ref="C24" si="2">SUM(C25:C27)</f>
        <v>150479137</v>
      </c>
    </row>
    <row r="25" spans="2:3" x14ac:dyDescent="0.25">
      <c r="B25" s="27" t="s">
        <v>159</v>
      </c>
      <c r="C25" s="3">
        <v>14278958</v>
      </c>
    </row>
    <row r="26" spans="2:3" x14ac:dyDescent="0.25">
      <c r="B26" s="27" t="s">
        <v>160</v>
      </c>
      <c r="C26" s="111">
        <v>130959468</v>
      </c>
    </row>
    <row r="27" spans="2:3" x14ac:dyDescent="0.25">
      <c r="B27" s="27" t="s">
        <v>161</v>
      </c>
      <c r="C27" s="111">
        <v>5240711</v>
      </c>
    </row>
    <row r="28" spans="2:3" s="39" customFormat="1" x14ac:dyDescent="0.25">
      <c r="B28" s="35" t="s">
        <v>163</v>
      </c>
      <c r="C28" s="112">
        <f t="shared" ref="C28" si="3">SUM(C29:C30)</f>
        <v>2994667</v>
      </c>
    </row>
    <row r="29" spans="2:3" x14ac:dyDescent="0.25">
      <c r="B29" s="27" t="s">
        <v>164</v>
      </c>
      <c r="C29" s="111">
        <v>2895617</v>
      </c>
    </row>
    <row r="30" spans="2:3" x14ac:dyDescent="0.25">
      <c r="B30" s="27" t="s">
        <v>165</v>
      </c>
      <c r="C30" s="111">
        <v>99050</v>
      </c>
    </row>
    <row r="31" spans="2:3" s="39" customFormat="1" ht="17.25" customHeight="1" x14ac:dyDescent="0.25">
      <c r="B31" s="35" t="s">
        <v>166</v>
      </c>
      <c r="C31" s="109">
        <f t="shared" ref="C31" si="4">SUM(C32:C33)</f>
        <v>71520652</v>
      </c>
    </row>
    <row r="32" spans="2:3" s="37" customFormat="1" ht="17.25" customHeight="1" x14ac:dyDescent="0.25">
      <c r="B32" s="36" t="s">
        <v>167</v>
      </c>
      <c r="C32" s="113">
        <v>68440652</v>
      </c>
    </row>
    <row r="33" spans="2:3" s="37" customFormat="1" ht="17.25" customHeight="1" x14ac:dyDescent="0.25">
      <c r="B33" s="36" t="s">
        <v>168</v>
      </c>
      <c r="C33" s="113">
        <v>3080000</v>
      </c>
    </row>
    <row r="34" spans="2:3" s="39" customFormat="1" ht="17.25" customHeight="1" x14ac:dyDescent="0.25">
      <c r="B34" s="35" t="s">
        <v>193</v>
      </c>
      <c r="C34" s="109">
        <f t="shared" ref="C34" si="5">SUM(C35:C36)</f>
        <v>16828902</v>
      </c>
    </row>
    <row r="35" spans="2:3" ht="17.25" customHeight="1" x14ac:dyDescent="0.25">
      <c r="B35" s="27" t="s">
        <v>169</v>
      </c>
      <c r="C35" s="3">
        <v>5815377</v>
      </c>
    </row>
    <row r="36" spans="2:3" ht="17.25" customHeight="1" x14ac:dyDescent="0.25">
      <c r="B36" s="27" t="s">
        <v>170</v>
      </c>
      <c r="C36" s="3">
        <v>11013525</v>
      </c>
    </row>
    <row r="37" spans="2:3" s="39" customFormat="1" ht="17.25" customHeight="1" x14ac:dyDescent="0.25">
      <c r="B37" s="35" t="s">
        <v>171</v>
      </c>
      <c r="C37" s="109">
        <f>SUM(C38:C41)</f>
        <v>302482</v>
      </c>
    </row>
    <row r="38" spans="2:3" ht="17.25" customHeight="1" x14ac:dyDescent="0.25">
      <c r="B38" s="27" t="s">
        <v>172</v>
      </c>
      <c r="C38" s="3">
        <v>302482</v>
      </c>
    </row>
    <row r="39" spans="2:3" ht="17.25" customHeight="1" x14ac:dyDescent="0.25">
      <c r="B39" s="27" t="s">
        <v>173</v>
      </c>
      <c r="C39" s="3">
        <v>0</v>
      </c>
    </row>
    <row r="40" spans="2:3" ht="17.25" customHeight="1" x14ac:dyDescent="0.25">
      <c r="B40" s="27" t="s">
        <v>174</v>
      </c>
      <c r="C40" s="3">
        <v>0</v>
      </c>
    </row>
    <row r="41" spans="2:3" ht="17.25" customHeight="1" x14ac:dyDescent="0.25">
      <c r="B41" s="27" t="s">
        <v>175</v>
      </c>
      <c r="C41" s="3">
        <v>0</v>
      </c>
    </row>
    <row r="42" spans="2:3" ht="17.25" customHeight="1" x14ac:dyDescent="0.25">
      <c r="B42" s="6" t="s">
        <v>86</v>
      </c>
      <c r="C42" s="114">
        <f>+C10+C23</f>
        <v>689756789</v>
      </c>
    </row>
    <row r="43" spans="2:3" x14ac:dyDescent="0.25">
      <c r="B43" s="38" t="s">
        <v>64</v>
      </c>
    </row>
    <row r="44" spans="2:3" ht="48" customHeight="1" x14ac:dyDescent="0.25">
      <c r="B44" s="139" t="s">
        <v>66</v>
      </c>
      <c r="C44" s="139"/>
    </row>
    <row r="45" spans="2:3" x14ac:dyDescent="0.25">
      <c r="B45" s="43" t="s">
        <v>70</v>
      </c>
      <c r="C45" s="51"/>
    </row>
    <row r="46" spans="2:3" x14ac:dyDescent="0.25">
      <c r="B46" s="139" t="s">
        <v>72</v>
      </c>
      <c r="C46" s="139"/>
    </row>
    <row r="47" spans="2:3" x14ac:dyDescent="0.25">
      <c r="B47" s="139" t="s">
        <v>73</v>
      </c>
      <c r="C47" s="139"/>
    </row>
    <row r="48" spans="2:3" x14ac:dyDescent="0.25">
      <c r="B48" s="139" t="s">
        <v>75</v>
      </c>
      <c r="C48" s="139"/>
    </row>
  </sheetData>
  <mergeCells count="10">
    <mergeCell ref="A7:E7"/>
    <mergeCell ref="B44:C44"/>
    <mergeCell ref="B46:C46"/>
    <mergeCell ref="B47:C47"/>
    <mergeCell ref="B48:C48"/>
    <mergeCell ref="A2:E2"/>
    <mergeCell ref="A3:E3"/>
    <mergeCell ref="A4:E4"/>
    <mergeCell ref="A5:E5"/>
    <mergeCell ref="A6:E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1966-1967</vt:lpstr>
      <vt:lpstr>1968-</vt:lpstr>
      <vt:lpstr>1969</vt:lpstr>
      <vt:lpstr>1970</vt:lpstr>
      <vt:lpstr>1971-73</vt:lpstr>
      <vt:lpstr>1974</vt:lpstr>
      <vt:lpstr>1975-76</vt:lpstr>
      <vt:lpstr>1977-</vt:lpstr>
      <vt:lpstr>1978</vt:lpstr>
      <vt:lpstr>1979</vt:lpstr>
      <vt:lpstr>1980</vt:lpstr>
      <vt:lpstr>1981-</vt:lpstr>
      <vt:lpstr>1982-</vt:lpstr>
      <vt:lpstr>1983</vt:lpstr>
      <vt:lpstr>1984</vt:lpstr>
      <vt:lpstr>1985</vt:lpstr>
      <vt:lpstr>1986</vt:lpstr>
      <vt:lpstr>1987</vt:lpstr>
      <vt:lpstr>1988-89</vt:lpstr>
      <vt:lpstr>1990</vt:lpstr>
      <vt:lpstr>1991</vt:lpstr>
      <vt:lpstr>1992</vt:lpstr>
      <vt:lpstr>1993</vt:lpstr>
      <vt:lpstr>1994</vt:lpstr>
      <vt:lpstr>1995-1996</vt:lpstr>
      <vt:lpstr>1997-2001</vt:lpstr>
      <vt:lpstr>2002</vt:lpstr>
      <vt:lpstr>2003</vt:lpstr>
      <vt:lpstr>2004-</vt:lpstr>
      <vt:lpstr>2005</vt:lpstr>
      <vt:lpstr>2006</vt:lpstr>
      <vt:lpstr>2007</vt:lpstr>
      <vt:lpstr>2008-09</vt:lpstr>
      <vt:lpstr>2010</vt:lpstr>
      <vt:lpstr>2011-13</vt:lpstr>
      <vt:lpstr>2014-16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 Martínez Peralta</dc:creator>
  <cp:lastModifiedBy>Juan Sontag R.</cp:lastModifiedBy>
  <dcterms:created xsi:type="dcterms:W3CDTF">2017-04-21T15:26:31Z</dcterms:created>
  <dcterms:modified xsi:type="dcterms:W3CDTF">2018-01-17T19:52:10Z</dcterms:modified>
</cp:coreProperties>
</file>