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Balances/"/>
    </mc:Choice>
  </mc:AlternateContent>
  <xr:revisionPtr revIDLastSave="80" documentId="13_ncr:1_{3C10F662-4301-4BFF-B01F-CB5FD0EF1349}" xr6:coauthVersionLast="47" xr6:coauthVersionMax="47" xr10:uidLastSave="{E1BFF239-973C-4714-BB82-8DB6421C9407}"/>
  <bookViews>
    <workbookView showHorizontalScroll="0" showVerticalScroll="0" xWindow="-49410" yWindow="1125" windowWidth="29040" windowHeight="15720" xr2:uid="{00000000-000D-0000-FFFF-FFFF00000000}"/>
  </bookViews>
  <sheets>
    <sheet name="2014-2024" sheetId="1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7" l="1"/>
  <c r="M23" i="17"/>
  <c r="M18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C38" i="17"/>
  <c r="C28" i="17"/>
  <c r="C37" i="17"/>
  <c r="C36" i="17"/>
  <c r="M37" i="17" l="1"/>
  <c r="M22" i="17"/>
  <c r="M12" i="17" l="1"/>
  <c r="M11" i="17" s="1"/>
  <c r="M38" i="17" s="1"/>
  <c r="M36" i="17" l="1"/>
</calcChain>
</file>

<file path=xl/sharedStrings.xml><?xml version="1.0" encoding="utf-8"?>
<sst xmlns="http://schemas.openxmlformats.org/spreadsheetml/2006/main" count="42" uniqueCount="42">
  <si>
    <t>MINISTERIO DE HACIENDA</t>
  </si>
  <si>
    <t>DIRECCIÓN GENERAL DE PRESUPUESTO</t>
  </si>
  <si>
    <t>EJECUCIÓN DE LOS INGRESOS, GASTOS Y FINANCIAMIENTO PRESUPUESTADOS DE INSTITUCIONES DE LA SEGURIDAD SOCIAL</t>
  </si>
  <si>
    <t>En Millones RD$</t>
  </si>
  <si>
    <t>DETALLE</t>
  </si>
  <si>
    <t>INGRESOS</t>
  </si>
  <si>
    <t>1.1 - Ingresos Corrientes</t>
  </si>
  <si>
    <t>1.1.2 - Contribuciones a la seguridad social</t>
  </si>
  <si>
    <t>1.1.3 - Ventas de bienes y servicios</t>
  </si>
  <si>
    <t>1.1.4 - Rentas de la propiedad</t>
  </si>
  <si>
    <t>1.1.6 - Transferencias y donaciones corrientes recibidas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</si>
  <si>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</si>
  <si>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</si>
  <si>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</si>
  <si>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</si>
  <si>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</si>
  <si>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GASTOS</t>
  </si>
  <si>
    <t>2.1 - Gastos corrientes</t>
  </si>
  <si>
    <t>2.1.2 - Gastos de consumo</t>
  </si>
  <si>
    <t>2.1.3 - Prestaciones de la seguridad social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</si>
  <si>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</si>
  <si>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</si>
  <si>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</si>
  <si>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</si>
  <si>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</si>
  <si>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</si>
  <si>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</si>
  <si>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</si>
  <si>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</si>
  <si>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RESULTADOS</t>
  </si>
  <si>
    <t>RESULTADO ECONÓMICO DE LA CUENTA CORRIENTE (1.1-2.1)</t>
  </si>
  <si>
    <t>RESULTADO DE CAPITAL (1.2-2.2)</t>
  </si>
  <si>
    <t>RESULTADO FINANCIERO (1.1+1.2)-(2.1+2.2)</t>
  </si>
  <si>
    <t>FINANCIAMIENTO NETO</t>
  </si>
  <si>
    <t>3.1 - Fuentes financieras</t>
  </si>
  <si>
    <t>3.1.1 - Disminución de activos financieros</t>
  </si>
  <si>
    <t>3.2 - Aplicaciones financieras</t>
  </si>
  <si>
    <t>3.2.1 - Incremento de activos financieros</t>
  </si>
  <si>
    <t>3.2.2 - Disminución de pasivos</t>
  </si>
  <si>
    <t>3.2.3 - Disminución de fondos de terceros</t>
  </si>
  <si>
    <t>Fuente: Sistema de Información de la Gestión Financiera (SIGEF).</t>
  </si>
  <si>
    <t>2014-2024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</si>
</sst>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_-* #,##0.0_-;\-* #,##0.0_-;_-* &quot;-&quot;??_-;_-@_-"/>
    <numFmt numFmtId="166" formatCode="_ * #,##0.0_ ;_ * \-#,##0.0_ ;_ * &quot;-&quot;??_ ;_ @_ "/>
    <numFmt numFmtId="167" formatCode="_(* #,##0.0_);_(* \(#,##0.0\);_(* &quot;-&quot;??_);_(@_)"/>
    <numFmt numFmtId="168" formatCode="_ * #,##0.00_ ;_ * \-#,##0.00_ ;_ * &quot;-&quot;??_ ;_ @_ "/>
    <numFmt numFmtId="169" formatCode="_-* #,##0.0,,_-;\-* #,##0.0,,_-;_-* &quot;-&quot;??_-;_-@_-"/>
    <numFmt numFmtId="170" formatCode="_ * #,##0.0,,_ ;_ * \-#,##0.0,,_ ;_ * &quot;-&quot;??_ ;_ @_ "/>
    <numFmt numFmtId="171" formatCode="_(#,##0.0,,_);_(* \(#,##0.000000\);_(* &quot;-&quot;??_);_(@_)"/>
    <numFmt numFmtId="172" formatCode="#,##0.0"/>
    <numFmt numFmtId="173" formatCode="#,##0.0,,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45BE"/>
        <bgColor rgb="FF0145BE"/>
      </patternFill>
    </fill>
    <fill>
      <patternFill patternType="solid">
        <fgColor rgb="FF008DD0"/>
        <bgColor rgb="FF008DD0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/>
      <right/>
      <top style="thin">
        <color theme="0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166" fontId="5" fillId="0" borderId="0" xfId="1" applyNumberFormat="1" applyFont="1" applyFill="1" applyBorder="1" applyAlignment="1">
      <alignment horizontal="left" vertical="center" indent="1"/>
    </xf>
    <xf numFmtId="164" fontId="0" fillId="0" borderId="0" xfId="3" applyFont="1"/>
    <xf numFmtId="0" fontId="3" fillId="0" borderId="0" xfId="2" applyFont="1" applyAlignment="1">
      <alignment vertical="top" wrapText="1"/>
    </xf>
    <xf numFmtId="166" fontId="5" fillId="2" borderId="0" xfId="3" applyNumberFormat="1" applyFont="1" applyFill="1" applyBorder="1" applyAlignment="1" applyProtection="1">
      <alignment horizontal="left" vertical="center" wrapText="1" indent="1"/>
    </xf>
    <xf numFmtId="166" fontId="2" fillId="0" borderId="2" xfId="3" applyNumberFormat="1" applyFont="1" applyBorder="1" applyAlignment="1">
      <alignment horizontal="left"/>
    </xf>
    <xf numFmtId="166" fontId="5" fillId="0" borderId="0" xfId="3" applyNumberFormat="1" applyFont="1" applyFill="1" applyBorder="1" applyAlignment="1" applyProtection="1">
      <alignment horizontal="left" vertical="center" wrapText="1" indent="1"/>
    </xf>
    <xf numFmtId="166" fontId="2" fillId="0" borderId="4" xfId="3" applyNumberFormat="1" applyFont="1" applyFill="1" applyBorder="1" applyAlignment="1">
      <alignment horizontal="left"/>
    </xf>
    <xf numFmtId="166" fontId="6" fillId="4" borderId="5" xfId="3" applyNumberFormat="1" applyFont="1" applyFill="1" applyBorder="1" applyAlignment="1">
      <alignment vertical="center" wrapText="1" readingOrder="1"/>
    </xf>
    <xf numFmtId="166" fontId="4" fillId="2" borderId="0" xfId="3" applyNumberFormat="1" applyFont="1" applyFill="1" applyBorder="1" applyAlignment="1">
      <alignment horizontal="left" vertical="center"/>
    </xf>
    <xf numFmtId="166" fontId="5" fillId="2" borderId="0" xfId="3" applyNumberFormat="1" applyFont="1" applyFill="1" applyBorder="1" applyAlignment="1">
      <alignment horizontal="left" vertical="center" indent="1"/>
    </xf>
    <xf numFmtId="164" fontId="2" fillId="0" borderId="0" xfId="3" applyFont="1" applyFill="1" applyBorder="1" applyAlignment="1">
      <alignment horizontal="right"/>
    </xf>
    <xf numFmtId="166" fontId="5" fillId="0" borderId="0" xfId="3" applyNumberFormat="1" applyFont="1" applyFill="1" applyBorder="1" applyAlignment="1">
      <alignment horizontal="left" vertical="center" indent="1"/>
    </xf>
    <xf numFmtId="164" fontId="4" fillId="0" borderId="0" xfId="3" applyFont="1" applyFill="1" applyBorder="1" applyAlignment="1">
      <alignment horizontal="center" vertical="center" wrapText="1" readingOrder="1"/>
    </xf>
    <xf numFmtId="166" fontId="5" fillId="2" borderId="8" xfId="3" applyNumberFormat="1" applyFont="1" applyFill="1" applyBorder="1" applyAlignment="1" applyProtection="1">
      <alignment horizontal="left" vertical="center" wrapText="1" indent="1"/>
    </xf>
    <xf numFmtId="169" fontId="2" fillId="0" borderId="1" xfId="1" applyNumberFormat="1" applyFont="1" applyFill="1" applyBorder="1" applyAlignment="1">
      <alignment horizontal="left"/>
    </xf>
    <xf numFmtId="164" fontId="0" fillId="0" borderId="0" xfId="1" applyFont="1" applyBorder="1" applyAlignment="1">
      <alignment vertical="center"/>
    </xf>
    <xf numFmtId="164" fontId="2" fillId="0" borderId="3" xfId="1" applyFont="1" applyFill="1" applyBorder="1" applyAlignment="1">
      <alignment horizontal="left"/>
    </xf>
    <xf numFmtId="164" fontId="0" fillId="0" borderId="8" xfId="1" applyFont="1" applyBorder="1" applyAlignment="1">
      <alignment vertical="center"/>
    </xf>
    <xf numFmtId="165" fontId="0" fillId="0" borderId="0" xfId="1" applyNumberFormat="1" applyFont="1"/>
    <xf numFmtId="9" fontId="1" fillId="0" borderId="0" xfId="11" applyFont="1"/>
    <xf numFmtId="171" fontId="2" fillId="0" borderId="3" xfId="1" applyNumberFormat="1" applyFont="1" applyFill="1" applyBorder="1" applyAlignment="1">
      <alignment horizontal="right"/>
    </xf>
    <xf numFmtId="171" fontId="0" fillId="0" borderId="0" xfId="1" applyNumberFormat="1" applyFont="1"/>
    <xf numFmtId="171" fontId="0" fillId="0" borderId="0" xfId="1" applyNumberFormat="1" applyFont="1" applyBorder="1" applyAlignment="1">
      <alignment vertical="center"/>
    </xf>
    <xf numFmtId="171" fontId="1" fillId="0" borderId="0" xfId="1" applyNumberFormat="1"/>
    <xf numFmtId="170" fontId="4" fillId="0" borderId="9" xfId="3" applyNumberFormat="1" applyFont="1" applyFill="1" applyBorder="1" applyAlignment="1">
      <alignment horizontal="center" vertical="center" wrapText="1"/>
    </xf>
    <xf numFmtId="0" fontId="1" fillId="0" borderId="5" xfId="2" applyBorder="1"/>
    <xf numFmtId="0" fontId="1" fillId="0" borderId="0" xfId="2"/>
    <xf numFmtId="17" fontId="0" fillId="0" borderId="0" xfId="2" applyNumberFormat="1" applyFont="1" applyAlignment="1">
      <alignment horizontal="center" wrapText="1" readingOrder="1"/>
    </xf>
    <xf numFmtId="167" fontId="1" fillId="0" borderId="0" xfId="2" applyNumberFormat="1" applyAlignment="1">
      <alignment horizontal="left"/>
    </xf>
    <xf numFmtId="0" fontId="6" fillId="4" borderId="5" xfId="2" applyFont="1" applyFill="1" applyBorder="1" applyAlignment="1">
      <alignment vertical="center" wrapText="1" readingOrder="1"/>
    </xf>
    <xf numFmtId="0" fontId="6" fillId="5" borderId="5" xfId="2" applyFont="1" applyFill="1" applyBorder="1" applyAlignment="1">
      <alignment horizontal="center" vertical="center" wrapText="1" readingOrder="1"/>
    </xf>
    <xf numFmtId="0" fontId="4" fillId="0" borderId="6" xfId="2" applyFont="1" applyBorder="1" applyAlignment="1">
      <alignment vertical="center" wrapText="1" readingOrder="1"/>
    </xf>
    <xf numFmtId="0" fontId="1" fillId="0" borderId="0" xfId="2" applyAlignment="1">
      <alignment vertical="center"/>
    </xf>
    <xf numFmtId="165" fontId="0" fillId="0" borderId="0" xfId="0" applyNumberFormat="1"/>
    <xf numFmtId="170" fontId="6" fillId="3" borderId="5" xfId="1" applyNumberFormat="1" applyFont="1" applyFill="1" applyBorder="1" applyAlignment="1">
      <alignment vertical="center" wrapText="1" readingOrder="1"/>
    </xf>
    <xf numFmtId="0" fontId="11" fillId="0" borderId="0" xfId="2" applyFont="1" applyAlignment="1">
      <alignment vertical="center" wrapText="1"/>
    </xf>
    <xf numFmtId="165" fontId="0" fillId="0" borderId="0" xfId="1" applyNumberFormat="1" applyFont="1" applyBorder="1" applyAlignment="1">
      <alignment vertical="center"/>
    </xf>
    <xf numFmtId="0" fontId="4" fillId="0" borderId="0" xfId="2" applyFont="1" applyAlignment="1">
      <alignment vertical="center" wrapText="1" readingOrder="1"/>
    </xf>
    <xf numFmtId="165" fontId="6" fillId="3" borderId="9" xfId="1" applyNumberFormat="1" applyFont="1" applyFill="1" applyBorder="1" applyAlignment="1">
      <alignment horizontal="center" vertical="center" wrapText="1"/>
    </xf>
    <xf numFmtId="170" fontId="4" fillId="0" borderId="6" xfId="3" applyNumberFormat="1" applyFont="1" applyFill="1" applyBorder="1" applyAlignment="1">
      <alignment horizontal="center" vertical="center" wrapText="1"/>
    </xf>
    <xf numFmtId="170" fontId="4" fillId="0" borderId="0" xfId="3" applyNumberFormat="1" applyFont="1" applyFill="1" applyBorder="1" applyAlignment="1">
      <alignment horizontal="center" vertical="center" wrapText="1"/>
    </xf>
    <xf numFmtId="172" fontId="1" fillId="0" borderId="0" xfId="2" applyNumberFormat="1"/>
    <xf numFmtId="171" fontId="0" fillId="0" borderId="0" xfId="1" applyNumberFormat="1" applyFont="1" applyFill="1" applyBorder="1" applyAlignment="1">
      <alignment vertical="center"/>
    </xf>
    <xf numFmtId="173" fontId="2" fillId="0" borderId="3" xfId="1" applyNumberFormat="1" applyFont="1" applyFill="1" applyBorder="1" applyAlignment="1">
      <alignment horizontal="right"/>
    </xf>
    <xf numFmtId="173" fontId="0" fillId="0" borderId="0" xfId="1" applyNumberFormat="1" applyFont="1" applyAlignment="1">
      <alignment horizontal="right"/>
    </xf>
    <xf numFmtId="173" fontId="2" fillId="0" borderId="0" xfId="3" applyNumberFormat="1" applyFont="1" applyBorder="1" applyAlignment="1">
      <alignment horizontal="right"/>
    </xf>
    <xf numFmtId="173" fontId="2" fillId="0" borderId="0" xfId="3" applyNumberFormat="1" applyFont="1" applyFill="1" applyBorder="1" applyAlignment="1">
      <alignment horizontal="right"/>
    </xf>
    <xf numFmtId="173" fontId="2" fillId="0" borderId="1" xfId="1" applyNumberFormat="1" applyFont="1" applyFill="1" applyBorder="1" applyAlignment="1">
      <alignment horizontal="right"/>
    </xf>
    <xf numFmtId="173" fontId="6" fillId="3" borderId="5" xfId="1" applyNumberFormat="1" applyFont="1" applyFill="1" applyBorder="1" applyAlignment="1">
      <alignment horizontal="right" wrapText="1" readingOrder="1"/>
    </xf>
    <xf numFmtId="173" fontId="0" fillId="0" borderId="0" xfId="1" applyNumberFormat="1" applyFont="1" applyBorder="1" applyAlignment="1">
      <alignment horizontal="right"/>
    </xf>
    <xf numFmtId="173" fontId="4" fillId="0" borderId="9" xfId="1" applyNumberFormat="1" applyFont="1" applyFill="1" applyBorder="1" applyAlignment="1">
      <alignment horizontal="right" wrapText="1"/>
    </xf>
    <xf numFmtId="173" fontId="4" fillId="0" borderId="0" xfId="1" applyNumberFormat="1" applyFont="1" applyFill="1" applyBorder="1" applyAlignment="1">
      <alignment horizontal="right" wrapText="1"/>
    </xf>
    <xf numFmtId="173" fontId="6" fillId="3" borderId="9" xfId="1" applyNumberFormat="1" applyFont="1" applyFill="1" applyBorder="1" applyAlignment="1">
      <alignment horizontal="right" wrapText="1"/>
    </xf>
    <xf numFmtId="0" fontId="9" fillId="0" borderId="7" xfId="2" applyFont="1" applyBorder="1" applyAlignment="1">
      <alignment horizontal="center" vertical="center" wrapText="1" readingOrder="1"/>
    </xf>
    <xf numFmtId="0" fontId="9" fillId="0" borderId="0" xfId="2" applyFont="1" applyAlignment="1">
      <alignment horizontal="center" vertical="center" wrapText="1" readingOrder="1"/>
    </xf>
    <xf numFmtId="0" fontId="8" fillId="0" borderId="7" xfId="2" applyFont="1" applyBorder="1" applyAlignment="1">
      <alignment horizontal="center" vertical="top" wrapText="1" readingOrder="1"/>
    </xf>
    <xf numFmtId="0" fontId="8" fillId="0" borderId="0" xfId="2" applyFont="1" applyAlignment="1">
      <alignment horizontal="center" vertical="top" wrapText="1" readingOrder="1"/>
    </xf>
    <xf numFmtId="0" fontId="7" fillId="0" borderId="7" xfId="2" applyFont="1" applyBorder="1" applyAlignment="1">
      <alignment horizontal="center" vertical="top" wrapText="1" readingOrder="1"/>
    </xf>
    <xf numFmtId="0" fontId="7" fillId="0" borderId="0" xfId="2" applyFont="1" applyAlignment="1">
      <alignment horizontal="center" vertical="top" wrapText="1" readingOrder="1"/>
    </xf>
    <xf numFmtId="49" fontId="2" fillId="0" borderId="7" xfId="2" applyNumberFormat="1" applyFont="1" applyBorder="1" applyAlignment="1">
      <alignment horizontal="center" wrapText="1" readingOrder="1"/>
    </xf>
    <xf numFmtId="49" fontId="2" fillId="0" borderId="0" xfId="2" applyNumberFormat="1" applyFont="1" applyAlignment="1">
      <alignment horizontal="center" wrapText="1" readingOrder="1"/>
    </xf>
    <xf numFmtId="173" fontId="6" fillId="3" borderId="9" xfId="1" applyNumberFormat="1" applyFont="1" applyFill="1" applyBorder="1" applyAlignment="1">
      <alignment horizontal="center" vertical="center" wrapText="1"/>
    </xf>
  </cellXfs>
  <cellStyles count="12">
    <cellStyle name="Comma" xfId="1" builtinId="3"/>
    <cellStyle name="Comma 2" xfId="9" xr:uid="{00000000-0005-0000-0000-000000000000}"/>
    <cellStyle name="Millares 16" xfId="3" xr:uid="{00000000-0005-0000-0000-000002000000}"/>
    <cellStyle name="Millares 2" xfId="6" xr:uid="{00000000-0005-0000-0000-000003000000}"/>
    <cellStyle name="Millares 2 2" xfId="10" xr:uid="{00000000-0005-0000-0000-000004000000}"/>
    <cellStyle name="Millares 3" xfId="7" xr:uid="{00000000-0005-0000-0000-000005000000}"/>
    <cellStyle name="Millares 4" xfId="5" xr:uid="{00000000-0005-0000-0000-000006000000}"/>
    <cellStyle name="Normal" xfId="0" builtinId="0"/>
    <cellStyle name="Normal 2 2" xfId="8" xr:uid="{00000000-0005-0000-0000-000008000000}"/>
    <cellStyle name="Normal 56" xfId="2" xr:uid="{00000000-0005-0000-0000-000009000000}"/>
    <cellStyle name="Percent" xfId="11" builtinId="5"/>
    <cellStyle name="Porcentaje 5" xfId="4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253393</xdr:colOff>
      <xdr:row>7</xdr:row>
      <xdr:rowOff>9525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9CDA4EA5-408B-CF4D-81F5-8E034E07B18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43868" cy="1597025"/>
        </a:xfrm>
        <a:prstGeom prst="rect">
          <a:avLst/>
        </a:prstGeom>
      </xdr:spPr>
    </xdr:pic>
    <xdr:clientData/>
  </xdr:twoCellAnchor>
  <xdr:twoCellAnchor editAs="oneCell">
    <xdr:from>
      <xdr:col>1</xdr:col>
      <xdr:colOff>52917</xdr:colOff>
      <xdr:row>0</xdr:row>
      <xdr:rowOff>37041</xdr:rowOff>
    </xdr:from>
    <xdr:to>
      <xdr:col>1</xdr:col>
      <xdr:colOff>1968500</xdr:colOff>
      <xdr:row>3</xdr:row>
      <xdr:rowOff>199392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790339AB-8274-A940-9DF7-D473BD92D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6617" y="37041"/>
          <a:ext cx="1915583" cy="91165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171010</xdr:colOff>
      <xdr:row>4</xdr:row>
      <xdr:rowOff>21166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B6A8561-A8C6-4340-BA2D-F79836AF8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828125" y="0"/>
          <a:ext cx="2355410" cy="1037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C3C84-F920-DB4B-A9D3-FBE5A6446699}">
  <dimension ref="A3:O56"/>
  <sheetViews>
    <sheetView showGridLines="0" tabSelected="1" zoomScale="90" zoomScaleNormal="90" workbookViewId="0">
      <selection activeCell="N36" sqref="N36"/>
    </sheetView>
  </sheetViews>
  <sheetFormatPr defaultColWidth="11.42578125" defaultRowHeight="15" x14ac:dyDescent="0.25"/>
  <cols>
    <col min="1" max="1" width="5.140625" style="27" customWidth="1"/>
    <col min="2" max="2" width="71.42578125" style="27" customWidth="1"/>
    <col min="3" max="3" width="16.7109375" style="27" customWidth="1"/>
    <col min="4" max="4" width="16.42578125" style="27" customWidth="1"/>
    <col min="5" max="5" width="14.42578125" style="27" customWidth="1"/>
    <col min="6" max="6" width="14" style="27" customWidth="1"/>
    <col min="7" max="7" width="15.42578125" style="27" customWidth="1"/>
    <col min="8" max="8" width="15.7109375" style="27" customWidth="1"/>
    <col min="9" max="12" width="14.28515625" style="2" customWidth="1"/>
    <col min="13" max="14" width="11.42578125" style="2"/>
    <col min="15" max="15" width="13.85546875" style="2" bestFit="1" customWidth="1"/>
    <col min="16" max="16384" width="11.42578125" style="27"/>
  </cols>
  <sheetData>
    <row r="3" spans="1:15" ht="28.5" x14ac:dyDescent="0.25">
      <c r="A3" s="26"/>
      <c r="B3" s="54" t="s">
        <v>0</v>
      </c>
      <c r="C3" s="55"/>
      <c r="D3" s="55"/>
      <c r="E3" s="55"/>
      <c r="F3" s="55"/>
      <c r="G3" s="55"/>
      <c r="H3" s="55"/>
      <c r="I3" s="55"/>
    </row>
    <row r="4" spans="1:15" ht="21" x14ac:dyDescent="0.25">
      <c r="A4" s="26"/>
      <c r="B4" s="56" t="s">
        <v>1</v>
      </c>
      <c r="C4" s="57"/>
      <c r="D4" s="57"/>
      <c r="E4" s="57"/>
      <c r="F4" s="57"/>
      <c r="G4" s="57"/>
      <c r="H4" s="57"/>
      <c r="I4" s="57"/>
    </row>
    <row r="5" spans="1:15" ht="15.75" customHeight="1" x14ac:dyDescent="0.25">
      <c r="A5" s="26"/>
      <c r="B5" s="58" t="s">
        <v>2</v>
      </c>
      <c r="C5" s="59"/>
      <c r="D5" s="59"/>
      <c r="E5" s="59"/>
      <c r="F5" s="59"/>
      <c r="G5" s="59"/>
      <c r="H5" s="59"/>
      <c r="I5" s="59"/>
    </row>
    <row r="6" spans="1:15" x14ac:dyDescent="0.25">
      <c r="A6" s="26"/>
      <c r="B6" s="60" t="s">
        <v>41</v>
      </c>
      <c r="C6" s="61"/>
      <c r="D6" s="61"/>
      <c r="E6" s="61"/>
      <c r="F6" s="61"/>
      <c r="G6" s="61"/>
      <c r="H6" s="61"/>
      <c r="I6" s="61"/>
    </row>
    <row r="7" spans="1:15" x14ac:dyDescent="0.25">
      <c r="A7" s="26"/>
      <c r="B7" s="28"/>
      <c r="C7" s="28"/>
      <c r="D7" s="28"/>
      <c r="E7" s="28"/>
      <c r="F7" s="28"/>
      <c r="G7" s="28"/>
      <c r="H7" s="28"/>
      <c r="I7" s="28"/>
    </row>
    <row r="8" spans="1:15" x14ac:dyDescent="0.25">
      <c r="A8" s="26"/>
      <c r="B8" s="29" t="s">
        <v>3</v>
      </c>
      <c r="C8" s="29"/>
      <c r="D8" s="29"/>
      <c r="E8" s="29"/>
      <c r="F8" s="29"/>
      <c r="G8" s="29"/>
      <c r="H8" s="29"/>
    </row>
    <row r="9" spans="1:15" x14ac:dyDescent="0.25">
      <c r="B9" s="30" t="s">
        <v>4</v>
      </c>
      <c r="C9" s="31">
        <v>2014</v>
      </c>
      <c r="D9" s="31">
        <v>2015</v>
      </c>
      <c r="E9" s="31">
        <v>2016</v>
      </c>
      <c r="F9" s="31">
        <v>2017</v>
      </c>
      <c r="G9" s="31">
        <v>2018</v>
      </c>
      <c r="H9" s="31">
        <v>2019</v>
      </c>
      <c r="I9" s="31">
        <v>2020</v>
      </c>
      <c r="J9" s="31">
        <v>2021</v>
      </c>
      <c r="K9" s="31">
        <v>2022</v>
      </c>
      <c r="L9" s="31">
        <v>2023</v>
      </c>
      <c r="M9" s="31">
        <v>2024</v>
      </c>
      <c r="O9" s="27"/>
    </row>
    <row r="10" spans="1:15" x14ac:dyDescent="0.25">
      <c r="B10" s="32"/>
      <c r="C10" s="38"/>
      <c r="D10" s="38"/>
      <c r="E10" s="38"/>
      <c r="F10" s="38"/>
      <c r="G10" s="38"/>
      <c r="H10" s="38"/>
      <c r="I10" s="13"/>
      <c r="J10" s="13"/>
      <c r="K10" s="13"/>
      <c r="L10" s="13"/>
      <c r="M10" s="13"/>
      <c r="N10" s="42"/>
      <c r="O10" s="27"/>
    </row>
    <row r="11" spans="1:15" ht="17.25" customHeight="1" x14ac:dyDescent="0.25">
      <c r="B11" s="8" t="s">
        <v>5</v>
      </c>
      <c r="C11" s="49">
        <v>10829624774.499998</v>
      </c>
      <c r="D11" s="49">
        <v>11840651161.000002</v>
      </c>
      <c r="E11" s="49">
        <v>12923903565.880001</v>
      </c>
      <c r="F11" s="49">
        <v>10641329766.350002</v>
      </c>
      <c r="G11" s="49">
        <v>11086878844.290001</v>
      </c>
      <c r="H11" s="49">
        <v>12231143622.24</v>
      </c>
      <c r="I11" s="35">
        <v>12999053432.780001</v>
      </c>
      <c r="J11" s="35">
        <v>19012763685.23</v>
      </c>
      <c r="K11" s="35">
        <v>21081423265.93</v>
      </c>
      <c r="L11" s="35">
        <v>21656700626.439999</v>
      </c>
      <c r="M11" s="35">
        <f>M12+M18</f>
        <v>23104888490.090004</v>
      </c>
      <c r="N11" s="27"/>
      <c r="O11" s="42"/>
    </row>
    <row r="12" spans="1:15" x14ac:dyDescent="0.25">
      <c r="B12" s="7" t="s">
        <v>6</v>
      </c>
      <c r="C12" s="44">
        <v>10829624774.499998</v>
      </c>
      <c r="D12" s="44">
        <v>11840651161.000002</v>
      </c>
      <c r="E12" s="44">
        <v>12923903565.880001</v>
      </c>
      <c r="F12" s="44">
        <v>10641329766.350002</v>
      </c>
      <c r="G12" s="44">
        <v>11086878844.290001</v>
      </c>
      <c r="H12" s="44">
        <v>12231143622.24</v>
      </c>
      <c r="I12" s="21">
        <v>12999053432.780001</v>
      </c>
      <c r="J12" s="21">
        <v>19012763685.23</v>
      </c>
      <c r="K12" s="21">
        <v>21081423265.93</v>
      </c>
      <c r="L12" s="21">
        <v>2960647474.4400001</v>
      </c>
      <c r="M12" s="21">
        <f>SUM(M13:M17)</f>
        <v>23104888490.090004</v>
      </c>
      <c r="N12" s="27"/>
      <c r="O12" s="27"/>
    </row>
    <row r="13" spans="1:15" x14ac:dyDescent="0.25">
      <c r="B13" s="12" t="s">
        <v>7</v>
      </c>
      <c r="C13" s="45">
        <v>134559181.91</v>
      </c>
      <c r="D13" s="45">
        <v>202040478.74999997</v>
      </c>
      <c r="E13" s="45">
        <v>56683922.969999999</v>
      </c>
      <c r="F13" s="45">
        <v>287210979.68000001</v>
      </c>
      <c r="G13" s="45">
        <v>291841814.90999997</v>
      </c>
      <c r="H13" s="45">
        <v>384581512.63999993</v>
      </c>
      <c r="I13" s="22">
        <v>749333444.97000003</v>
      </c>
      <c r="J13" s="22">
        <v>1177407433.3299999</v>
      </c>
      <c r="K13" s="22">
        <v>1429195482.3599999</v>
      </c>
      <c r="L13" s="22">
        <v>1806558975.0200002</v>
      </c>
      <c r="M13" s="22">
        <v>1968825186.3300002</v>
      </c>
      <c r="N13" s="27"/>
      <c r="O13" s="27"/>
    </row>
    <row r="14" spans="1:15" x14ac:dyDescent="0.25">
      <c r="B14" s="12" t="s">
        <v>8</v>
      </c>
      <c r="C14" s="45">
        <v>21282657.999999996</v>
      </c>
      <c r="D14" s="45">
        <v>18716518.189999998</v>
      </c>
      <c r="E14" s="45">
        <v>24334094.5</v>
      </c>
      <c r="F14" s="45">
        <v>34562933.189999998</v>
      </c>
      <c r="G14" s="45">
        <v>48766905.040000007</v>
      </c>
      <c r="H14" s="45">
        <v>342960603.57999998</v>
      </c>
      <c r="I14" s="22">
        <v>45665596.120000005</v>
      </c>
      <c r="J14" s="22">
        <v>135885183.16</v>
      </c>
      <c r="K14" s="22">
        <v>263982207.55000001</v>
      </c>
      <c r="L14" s="22">
        <v>371896050.74000001</v>
      </c>
      <c r="M14" s="22">
        <v>536111111.03000003</v>
      </c>
      <c r="N14" s="27"/>
      <c r="O14" s="27"/>
    </row>
    <row r="15" spans="1:15" s="33" customFormat="1" x14ac:dyDescent="0.25">
      <c r="B15" s="12" t="s">
        <v>9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7"/>
      <c r="O15" s="27"/>
    </row>
    <row r="16" spans="1:15" s="33" customFormat="1" x14ac:dyDescent="0.25">
      <c r="B16" s="12" t="s">
        <v>10</v>
      </c>
      <c r="C16" s="45">
        <v>10658134484.659998</v>
      </c>
      <c r="D16" s="45">
        <v>11598822452.300003</v>
      </c>
      <c r="E16" s="45">
        <v>12829803493.41</v>
      </c>
      <c r="F16" s="45">
        <v>10308377236.130001</v>
      </c>
      <c r="G16" s="45">
        <v>10741926866.93</v>
      </c>
      <c r="H16" s="45">
        <v>11503601506.019999</v>
      </c>
      <c r="I16" s="22">
        <v>12202930891.690001</v>
      </c>
      <c r="J16" s="22">
        <v>17699427969.139999</v>
      </c>
      <c r="K16" s="22">
        <v>19143489152.540001</v>
      </c>
      <c r="L16" s="22">
        <v>744130295.96000016</v>
      </c>
      <c r="M16" s="22">
        <v>20570839767.080002</v>
      </c>
      <c r="N16" s="27"/>
      <c r="O16" s="27"/>
    </row>
    <row r="17" spans="1:15" x14ac:dyDescent="0.25">
      <c r="B17" s="12" t="s">
        <v>11</v>
      </c>
      <c r="C17" s="45">
        <v>15648449.93</v>
      </c>
      <c r="D17" s="45">
        <v>21071711.759999998</v>
      </c>
      <c r="E17" s="45">
        <v>13082054.999999998</v>
      </c>
      <c r="F17" s="45">
        <v>11178617.35</v>
      </c>
      <c r="G17" s="45">
        <v>4343257.4099999992</v>
      </c>
      <c r="H17" s="22">
        <v>0</v>
      </c>
      <c r="I17" s="22">
        <v>1123500</v>
      </c>
      <c r="J17" s="22">
        <v>43099.6</v>
      </c>
      <c r="K17" s="22">
        <v>244756423.47999999</v>
      </c>
      <c r="L17" s="22">
        <v>38062152.719999999</v>
      </c>
      <c r="M17" s="22">
        <v>29112425.649999999</v>
      </c>
      <c r="N17" s="27"/>
      <c r="O17" s="27"/>
    </row>
    <row r="18" spans="1:15" x14ac:dyDescent="0.25">
      <c r="B18" s="7" t="s">
        <v>12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18696053152</v>
      </c>
      <c r="M18" s="21">
        <f>SUM(M19:M21)</f>
        <v>0</v>
      </c>
      <c r="N18" s="27"/>
      <c r="O18" s="27"/>
    </row>
    <row r="19" spans="1:15" x14ac:dyDescent="0.25">
      <c r="B19" s="12" t="s">
        <v>13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7"/>
      <c r="O19" s="27"/>
    </row>
    <row r="20" spans="1:15" x14ac:dyDescent="0.25">
      <c r="B20" s="12" t="s">
        <v>14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18696053152</v>
      </c>
      <c r="M20" s="24">
        <v>0</v>
      </c>
      <c r="N20" s="27"/>
      <c r="O20" s="27"/>
    </row>
    <row r="21" spans="1:15" x14ac:dyDescent="0.25">
      <c r="B21" s="12" t="s">
        <v>15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7"/>
      <c r="O21" s="27"/>
    </row>
    <row r="22" spans="1:15" x14ac:dyDescent="0.25">
      <c r="A22" s="11"/>
      <c r="B22" s="8" t="s">
        <v>16</v>
      </c>
      <c r="C22" s="49">
        <v>10743783970.360001</v>
      </c>
      <c r="D22" s="49">
        <v>11824290019.17</v>
      </c>
      <c r="E22" s="49">
        <v>12870311522.619999</v>
      </c>
      <c r="F22" s="49">
        <v>10669669156.310001</v>
      </c>
      <c r="G22" s="49">
        <v>11046088391.49</v>
      </c>
      <c r="H22" s="49">
        <v>12170120098.9</v>
      </c>
      <c r="I22" s="35">
        <v>12324752032.309999</v>
      </c>
      <c r="J22" s="35">
        <v>18946897653.459999</v>
      </c>
      <c r="K22" s="35">
        <v>20950118147.93</v>
      </c>
      <c r="L22" s="35">
        <v>21430223577.939987</v>
      </c>
      <c r="M22" s="35">
        <f>M23+M28</f>
        <v>22806265430.349983</v>
      </c>
      <c r="N22" s="27"/>
      <c r="O22" s="27"/>
    </row>
    <row r="23" spans="1:15" x14ac:dyDescent="0.25">
      <c r="B23" s="5" t="s">
        <v>17</v>
      </c>
      <c r="C23" s="44">
        <v>10691217254.690001</v>
      </c>
      <c r="D23" s="44">
        <v>11776907744.429998</v>
      </c>
      <c r="E23" s="44">
        <v>12850224829.369999</v>
      </c>
      <c r="F23" s="44">
        <v>10592102934.150002</v>
      </c>
      <c r="G23" s="44">
        <v>10965128423.789999</v>
      </c>
      <c r="H23" s="44">
        <v>12070418322.759998</v>
      </c>
      <c r="I23" s="21">
        <v>12235945745.639999</v>
      </c>
      <c r="J23" s="21">
        <v>18825621012.059998</v>
      </c>
      <c r="K23" s="21">
        <v>20785792624.27</v>
      </c>
      <c r="L23" s="21">
        <v>21320415952.119987</v>
      </c>
      <c r="M23" s="21">
        <f>SUM(M24:M27)</f>
        <v>22629641243.139984</v>
      </c>
      <c r="N23" s="27"/>
      <c r="O23" s="27"/>
    </row>
    <row r="24" spans="1:15" x14ac:dyDescent="0.25">
      <c r="B24" s="10" t="s">
        <v>18</v>
      </c>
      <c r="C24" s="45">
        <v>3842005681.6200004</v>
      </c>
      <c r="D24" s="45">
        <v>3985212343.5599995</v>
      </c>
      <c r="E24" s="45">
        <v>3991862355.6399999</v>
      </c>
      <c r="F24" s="45">
        <v>1402433219.2400002</v>
      </c>
      <c r="G24" s="45">
        <v>1205159038.4100001</v>
      </c>
      <c r="H24" s="45">
        <v>1608567164.9599996</v>
      </c>
      <c r="I24" s="22">
        <v>1053248961.9099998</v>
      </c>
      <c r="J24" s="22">
        <v>1644065410.6699996</v>
      </c>
      <c r="K24" s="22">
        <v>2067941745.9199998</v>
      </c>
      <c r="L24" s="22">
        <v>2616390554.8800015</v>
      </c>
      <c r="M24" s="22">
        <v>2977341683.6800022</v>
      </c>
      <c r="N24" s="27"/>
      <c r="O24" s="27"/>
    </row>
    <row r="25" spans="1:15" x14ac:dyDescent="0.25">
      <c r="B25" s="10" t="s">
        <v>19</v>
      </c>
      <c r="C25" s="45">
        <v>7732523.2999999998</v>
      </c>
      <c r="D25" s="45">
        <v>10578914</v>
      </c>
      <c r="E25" s="45">
        <v>15401579</v>
      </c>
      <c r="F25" s="45">
        <v>14974987.000000002</v>
      </c>
      <c r="G25" s="45">
        <v>15190621.999999998</v>
      </c>
      <c r="H25" s="45">
        <v>18461291.399999999</v>
      </c>
      <c r="I25" s="22">
        <v>19007720</v>
      </c>
      <c r="J25" s="22">
        <v>18199620.600000005</v>
      </c>
      <c r="K25" s="22">
        <v>18728447</v>
      </c>
      <c r="L25" s="22">
        <v>4160235.3</v>
      </c>
      <c r="M25" s="22">
        <v>0</v>
      </c>
      <c r="N25" s="27"/>
      <c r="O25" s="27"/>
    </row>
    <row r="26" spans="1:15" x14ac:dyDescent="0.25">
      <c r="B26" s="10" t="s">
        <v>20</v>
      </c>
      <c r="C26" s="45">
        <v>6841479049.7700005</v>
      </c>
      <c r="D26" s="45">
        <v>7780028570.4099989</v>
      </c>
      <c r="E26" s="45">
        <v>8842854476.25</v>
      </c>
      <c r="F26" s="45">
        <v>9174634727.8500004</v>
      </c>
      <c r="G26" s="45">
        <v>9744778763.3799992</v>
      </c>
      <c r="H26" s="45">
        <v>10443389866.4</v>
      </c>
      <c r="I26" s="22">
        <v>11163689063.73</v>
      </c>
      <c r="J26" s="22">
        <v>17163336799.509998</v>
      </c>
      <c r="K26" s="22">
        <v>18699096431.830002</v>
      </c>
      <c r="L26" s="22">
        <v>18699859255.939987</v>
      </c>
      <c r="M26" s="22">
        <v>19652299559.459984</v>
      </c>
      <c r="N26" s="27"/>
      <c r="O26" s="27"/>
    </row>
    <row r="27" spans="1:15" x14ac:dyDescent="0.25">
      <c r="B27" s="10" t="s">
        <v>21</v>
      </c>
      <c r="C27" s="22">
        <v>0</v>
      </c>
      <c r="D27" s="45">
        <v>1087916.46</v>
      </c>
      <c r="E27" s="45">
        <v>106418.48</v>
      </c>
      <c r="F27" s="45">
        <v>60000.06</v>
      </c>
      <c r="G27" s="22">
        <v>0</v>
      </c>
      <c r="H27" s="22">
        <v>0</v>
      </c>
      <c r="I27" s="22">
        <v>0</v>
      </c>
      <c r="J27" s="22">
        <v>19181.28</v>
      </c>
      <c r="K27" s="22">
        <v>25999.52</v>
      </c>
      <c r="L27" s="22">
        <v>5906</v>
      </c>
      <c r="M27" s="22">
        <v>0</v>
      </c>
      <c r="N27" s="27"/>
      <c r="O27" s="27"/>
    </row>
    <row r="28" spans="1:15" x14ac:dyDescent="0.25">
      <c r="B28" s="5" t="s">
        <v>22</v>
      </c>
      <c r="C28" s="21">
        <f>SUM(C29:C34)</f>
        <v>52566715.670000002</v>
      </c>
      <c r="D28" s="44">
        <v>47382274.740000002</v>
      </c>
      <c r="E28" s="44">
        <v>20086693.250000004</v>
      </c>
      <c r="F28" s="44">
        <v>77566222.159999996</v>
      </c>
      <c r="G28" s="44">
        <v>80959967.699999988</v>
      </c>
      <c r="H28" s="44">
        <v>99701776.139999986</v>
      </c>
      <c r="I28" s="21">
        <v>88806286.670000002</v>
      </c>
      <c r="J28" s="21">
        <v>121307911.40000001</v>
      </c>
      <c r="K28" s="21">
        <v>164325523.66</v>
      </c>
      <c r="L28" s="21">
        <v>109807625.82000002</v>
      </c>
      <c r="M28" s="21">
        <f>SUM(M29:M34)</f>
        <v>176624187.21000013</v>
      </c>
      <c r="N28" s="27"/>
      <c r="O28" s="27"/>
    </row>
    <row r="29" spans="1:15" x14ac:dyDescent="0.25">
      <c r="B29" s="1" t="s">
        <v>23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37">
        <v>0</v>
      </c>
      <c r="I29" s="23">
        <v>0</v>
      </c>
      <c r="J29" s="43">
        <v>31270</v>
      </c>
      <c r="K29" s="43">
        <v>1392640.5999999999</v>
      </c>
      <c r="L29" s="43">
        <v>0</v>
      </c>
      <c r="M29" s="43">
        <v>0</v>
      </c>
      <c r="O29" s="27"/>
    </row>
    <row r="30" spans="1:15" x14ac:dyDescent="0.25">
      <c r="B30" s="1" t="s">
        <v>24</v>
      </c>
      <c r="C30" s="45">
        <v>48369563.07</v>
      </c>
      <c r="D30" s="50">
        <v>44575269.969999999</v>
      </c>
      <c r="E30" s="50">
        <v>13352638.540000001</v>
      </c>
      <c r="F30" s="50">
        <v>54944617.979999997</v>
      </c>
      <c r="G30" s="50">
        <v>66122234.919999994</v>
      </c>
      <c r="H30" s="50">
        <v>75801895850000</v>
      </c>
      <c r="I30" s="23">
        <v>74809184.170000002</v>
      </c>
      <c r="J30" s="23">
        <v>121151585</v>
      </c>
      <c r="K30" s="23">
        <v>162932883.06</v>
      </c>
      <c r="L30" s="23">
        <v>109779125.81000002</v>
      </c>
      <c r="M30" s="23">
        <v>176508252.21000013</v>
      </c>
    </row>
    <row r="31" spans="1:15" x14ac:dyDescent="0.25">
      <c r="B31" s="1" t="s">
        <v>25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2">
        <v>28500.01</v>
      </c>
      <c r="M31" s="22">
        <v>115935</v>
      </c>
    </row>
    <row r="32" spans="1:15" x14ac:dyDescent="0.25">
      <c r="B32" s="1" t="s">
        <v>26</v>
      </c>
      <c r="C32" s="45">
        <v>4197152.5999999996</v>
      </c>
      <c r="D32" s="45">
        <v>2807004.77</v>
      </c>
      <c r="E32" s="45">
        <v>6734054.7100000009</v>
      </c>
      <c r="F32" s="45">
        <v>22621604.18</v>
      </c>
      <c r="G32" s="45">
        <v>14837732.780000001</v>
      </c>
      <c r="H32" s="45">
        <v>23899880.289999999</v>
      </c>
      <c r="I32" s="22">
        <v>13997102.5</v>
      </c>
      <c r="J32" s="22">
        <v>125056.4</v>
      </c>
      <c r="K32" s="22">
        <v>0</v>
      </c>
      <c r="L32" s="22">
        <v>0</v>
      </c>
      <c r="M32" s="22">
        <v>0</v>
      </c>
    </row>
    <row r="33" spans="1:13" ht="17.25" customHeight="1" x14ac:dyDescent="0.25">
      <c r="B33" s="1" t="s">
        <v>27</v>
      </c>
      <c r="C33" s="23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</row>
    <row r="34" spans="1:13" ht="17.25" customHeight="1" x14ac:dyDescent="0.25">
      <c r="A34" s="20"/>
      <c r="B34" s="1" t="s">
        <v>28</v>
      </c>
      <c r="C34" s="23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</row>
    <row r="35" spans="1:13" x14ac:dyDescent="0.25">
      <c r="B35" s="8" t="s">
        <v>29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1:13" x14ac:dyDescent="0.25">
      <c r="B36" s="9" t="s">
        <v>30</v>
      </c>
      <c r="C36" s="51">
        <f>C12-C23</f>
        <v>138407519.80999756</v>
      </c>
      <c r="D36" s="51">
        <f t="shared" ref="D36:L36" si="0">D12-D23</f>
        <v>63743416.57000351</v>
      </c>
      <c r="E36" s="51">
        <f t="shared" si="0"/>
        <v>73678736.510002136</v>
      </c>
      <c r="F36" s="51">
        <f t="shared" si="0"/>
        <v>49226832.200000763</v>
      </c>
      <c r="G36" s="51">
        <f t="shared" si="0"/>
        <v>121750420.50000191</v>
      </c>
      <c r="H36" s="51">
        <f t="shared" si="0"/>
        <v>160725299.48000145</v>
      </c>
      <c r="I36" s="25">
        <f t="shared" si="0"/>
        <v>763107687.1400013</v>
      </c>
      <c r="J36" s="25">
        <f t="shared" si="0"/>
        <v>187142673.17000198</v>
      </c>
      <c r="K36" s="25">
        <f t="shared" si="0"/>
        <v>295630641.65999985</v>
      </c>
      <c r="L36" s="40">
        <f t="shared" si="0"/>
        <v>-18359768477.679989</v>
      </c>
      <c r="M36" s="40">
        <f t="shared" ref="M36" si="1">M12-M23</f>
        <v>475247246.95001984</v>
      </c>
    </row>
    <row r="37" spans="1:13" ht="17.25" customHeight="1" x14ac:dyDescent="0.25">
      <c r="B37" s="9" t="s">
        <v>31</v>
      </c>
      <c r="C37" s="46">
        <f>C18-C28</f>
        <v>-52566715.670000002</v>
      </c>
      <c r="D37" s="46">
        <f t="shared" ref="D37:L37" si="2">D18-D28</f>
        <v>-47382274.740000002</v>
      </c>
      <c r="E37" s="46">
        <f t="shared" si="2"/>
        <v>-20086693.250000004</v>
      </c>
      <c r="F37" s="46">
        <f t="shared" si="2"/>
        <v>-77566222.159999996</v>
      </c>
      <c r="G37" s="46">
        <f t="shared" si="2"/>
        <v>-80959967.699999988</v>
      </c>
      <c r="H37" s="46">
        <f t="shared" si="2"/>
        <v>-99701776.139999986</v>
      </c>
      <c r="I37" s="40">
        <f t="shared" si="2"/>
        <v>-88806286.670000002</v>
      </c>
      <c r="J37" s="40">
        <f t="shared" si="2"/>
        <v>-121307911.40000001</v>
      </c>
      <c r="K37" s="40">
        <f t="shared" si="2"/>
        <v>-164325523.66</v>
      </c>
      <c r="L37" s="40">
        <f t="shared" si="2"/>
        <v>18586245526.18</v>
      </c>
      <c r="M37" s="40">
        <f t="shared" ref="M37" si="3">M18-M28</f>
        <v>-176624187.21000013</v>
      </c>
    </row>
    <row r="38" spans="1:13" x14ac:dyDescent="0.25">
      <c r="B38" s="9" t="s">
        <v>32</v>
      </c>
      <c r="C38" s="52">
        <f>C11-C22</f>
        <v>85840804.139997482</v>
      </c>
      <c r="D38" s="52">
        <f t="shared" ref="D38:L38" si="4">D11-D22</f>
        <v>16361141.830001831</v>
      </c>
      <c r="E38" s="52">
        <f t="shared" si="4"/>
        <v>53592043.260002136</v>
      </c>
      <c r="F38" s="47">
        <f t="shared" si="4"/>
        <v>-28339389.959999084</v>
      </c>
      <c r="G38" s="52">
        <f t="shared" si="4"/>
        <v>40790452.800001144</v>
      </c>
      <c r="H38" s="52">
        <f t="shared" si="4"/>
        <v>61023523.340000153</v>
      </c>
      <c r="I38" s="41">
        <f t="shared" si="4"/>
        <v>674301400.47000122</v>
      </c>
      <c r="J38" s="41">
        <f t="shared" si="4"/>
        <v>65866031.770000458</v>
      </c>
      <c r="K38" s="41">
        <f t="shared" si="4"/>
        <v>131305118</v>
      </c>
      <c r="L38" s="40">
        <f t="shared" si="4"/>
        <v>226477048.50001144</v>
      </c>
      <c r="M38" s="40">
        <f t="shared" ref="M38" si="5">M11-M22</f>
        <v>298623059.74002075</v>
      </c>
    </row>
    <row r="39" spans="1:13" x14ac:dyDescent="0.25">
      <c r="B39" s="8" t="s">
        <v>33</v>
      </c>
      <c r="C39" s="39">
        <v>0</v>
      </c>
      <c r="D39" s="39">
        <v>0</v>
      </c>
      <c r="E39" s="53">
        <v>-40721842.769999996</v>
      </c>
      <c r="F39" s="53">
        <v>8705637.1400000006</v>
      </c>
      <c r="G39" s="53">
        <v>-9843371.0500000007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62">
        <v>19665</v>
      </c>
    </row>
    <row r="40" spans="1:13" x14ac:dyDescent="0.25">
      <c r="B40" s="7" t="s">
        <v>34</v>
      </c>
      <c r="C40" s="15">
        <v>0</v>
      </c>
      <c r="D40" s="15">
        <v>0</v>
      </c>
      <c r="E40" s="15">
        <v>0</v>
      </c>
      <c r="F40" s="48">
        <v>18576780.699999999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19665</v>
      </c>
    </row>
    <row r="41" spans="1:13" x14ac:dyDescent="0.25">
      <c r="B41" s="6" t="s">
        <v>35</v>
      </c>
      <c r="C41" s="34">
        <v>0</v>
      </c>
      <c r="D41" s="34">
        <v>0</v>
      </c>
      <c r="E41" s="34">
        <v>0</v>
      </c>
      <c r="F41" s="45">
        <v>18576780.699999999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22">
        <v>19665</v>
      </c>
    </row>
    <row r="42" spans="1:13" x14ac:dyDescent="0.25">
      <c r="B42" s="5" t="s">
        <v>36</v>
      </c>
      <c r="C42" s="17">
        <v>0</v>
      </c>
      <c r="D42" s="17">
        <v>0</v>
      </c>
      <c r="E42" s="44">
        <v>40721842.769999996</v>
      </c>
      <c r="F42" s="44">
        <v>9871143.5600000005</v>
      </c>
      <c r="G42" s="44">
        <v>9843371.0500000007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</row>
    <row r="43" spans="1:13" x14ac:dyDescent="0.25">
      <c r="B43" s="4" t="s">
        <v>37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</row>
    <row r="44" spans="1:13" x14ac:dyDescent="0.25">
      <c r="B44" s="4" t="s">
        <v>38</v>
      </c>
      <c r="C44" s="16">
        <v>0</v>
      </c>
      <c r="D44" s="16">
        <v>0</v>
      </c>
      <c r="E44" s="50">
        <v>40721842.769999996</v>
      </c>
      <c r="F44" s="50">
        <v>9871143.5600000005</v>
      </c>
      <c r="G44" s="50">
        <v>9843371.0500000007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</row>
    <row r="45" spans="1:13" ht="15.75" thickBot="1" x14ac:dyDescent="0.3">
      <c r="B45" s="14" t="s">
        <v>39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</row>
    <row r="46" spans="1:13" x14ac:dyDescent="0.25">
      <c r="B46" s="36" t="s">
        <v>40</v>
      </c>
      <c r="C46" s="36"/>
      <c r="D46" s="36"/>
      <c r="E46" s="36"/>
      <c r="F46" s="36"/>
      <c r="G46" s="36"/>
      <c r="H46" s="36"/>
      <c r="I46" s="27"/>
      <c r="J46" s="27"/>
      <c r="K46" s="27"/>
      <c r="L46" s="27"/>
    </row>
    <row r="47" spans="1:13" x14ac:dyDescent="0.25">
      <c r="B47" s="3"/>
      <c r="C47" s="3"/>
      <c r="D47" s="3"/>
      <c r="E47" s="3"/>
      <c r="F47" s="3"/>
      <c r="G47" s="3"/>
      <c r="H47" s="3"/>
      <c r="I47" s="27"/>
      <c r="J47" s="27"/>
      <c r="K47" s="27"/>
      <c r="L47" s="27"/>
    </row>
    <row r="48" spans="1:13" x14ac:dyDescent="0.25">
      <c r="B48" s="3"/>
      <c r="C48" s="3"/>
      <c r="D48" s="3"/>
      <c r="E48" s="3"/>
      <c r="F48" s="3"/>
      <c r="G48" s="3"/>
      <c r="H48" s="3"/>
      <c r="I48" s="27"/>
      <c r="J48" s="27"/>
      <c r="K48" s="27"/>
      <c r="L48" s="27"/>
    </row>
    <row r="49" spans="2:12" x14ac:dyDescent="0.25">
      <c r="B49" s="3"/>
      <c r="C49" s="3"/>
      <c r="D49" s="3"/>
      <c r="E49" s="3"/>
      <c r="F49" s="3"/>
      <c r="G49" s="3"/>
      <c r="H49" s="3"/>
      <c r="I49" s="27"/>
      <c r="J49" s="27"/>
      <c r="K49" s="27"/>
      <c r="L49" s="27"/>
    </row>
    <row r="50" spans="2:12" x14ac:dyDescent="0.25">
      <c r="I50" s="27"/>
      <c r="J50" s="27"/>
      <c r="K50" s="27"/>
      <c r="L50" s="27"/>
    </row>
    <row r="51" spans="2:12" x14ac:dyDescent="0.25">
      <c r="I51" s="27"/>
      <c r="J51" s="27"/>
      <c r="K51" s="27"/>
      <c r="L51" s="27"/>
    </row>
    <row r="52" spans="2:12" x14ac:dyDescent="0.25">
      <c r="I52" s="27"/>
      <c r="J52" s="27"/>
      <c r="K52" s="27"/>
      <c r="L52" s="27"/>
    </row>
    <row r="53" spans="2:12" x14ac:dyDescent="0.25">
      <c r="I53" s="27"/>
      <c r="J53" s="27"/>
      <c r="K53" s="27"/>
      <c r="L53" s="27"/>
    </row>
    <row r="54" spans="2:12" x14ac:dyDescent="0.25">
      <c r="I54" s="27"/>
      <c r="J54" s="27"/>
      <c r="K54" s="27"/>
      <c r="L54" s="27"/>
    </row>
    <row r="55" spans="2:12" x14ac:dyDescent="0.25">
      <c r="I55" s="27"/>
      <c r="J55" s="27"/>
      <c r="K55" s="27"/>
      <c r="L55" s="27"/>
    </row>
    <row r="56" spans="2:12" x14ac:dyDescent="0.25">
      <c r="I56" s="27"/>
      <c r="J56" s="27"/>
      <c r="K56" s="27"/>
      <c r="L56" s="27"/>
    </row>
  </sheetData>
  <mergeCells count="4">
    <mergeCell ref="B3:I3"/>
    <mergeCell ref="B4:I4"/>
    <mergeCell ref="B5:I5"/>
    <mergeCell ref="B6:I6"/>
  </mergeCells>
  <pageMargins left="0.7" right="0.7" top="0.75" bottom="0.75" header="0.3" footer="0.3"/>
  <pageSetup orientation="portrait" horizontalDpi="4294967295" verticalDpi="4294967295" r:id="rId1"/>
  <ignoredErrors>
    <ignoredError sqref="M18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9100588-ee89-45b2-81d6-a67d223ce91b">
      <UserInfo>
        <DisplayName>Paola I. Chaljub Then</DisplayName>
        <AccountId>107</AccountId>
        <AccountType/>
      </UserInfo>
      <UserInfo>
        <DisplayName>Rafael F. Jovine Z.</DisplayName>
        <AccountId>97</AccountId>
        <AccountType/>
      </UserInfo>
      <UserInfo>
        <DisplayName>Kevin Jose Rodriguez Acosta</DisplayName>
        <AccountId>9</AccountId>
        <AccountType/>
      </UserInfo>
      <UserInfo>
        <DisplayName>Juan E.  Portalatin G.</DisplayName>
        <AccountId>18</AccountId>
        <AccountType/>
      </UserInfo>
      <UserInfo>
        <DisplayName>Pablo J. Páez Solano</DisplayName>
        <AccountId>32</AccountId>
        <AccountType/>
      </UserInfo>
      <UserInfo>
        <DisplayName>Luis Antonio Rodriguez Gutierrez</DisplayName>
        <AccountId>22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3F722C-0361-4EAF-A3E9-83902F0411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CE9143-AEEE-4785-8BCB-49EBBDD163F0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09100588-ee89-45b2-81d6-a67d223ce91b"/>
    <ds:schemaRef ds:uri="http://schemas.microsoft.com/office/2006/documentManagement/types"/>
    <ds:schemaRef ds:uri="http://schemas.openxmlformats.org/package/2006/metadata/core-properties"/>
    <ds:schemaRef ds:uri="f7c7372e-77c9-4c4a-9e9a-3e04be05905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81BF36-44BF-4C47-9CE9-EF385E2E94F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Fermín</dc:creator>
  <cp:keywords/>
  <dc:description/>
  <cp:lastModifiedBy>Yan Li Suarez</cp:lastModifiedBy>
  <cp:revision/>
  <dcterms:created xsi:type="dcterms:W3CDTF">2017-02-22T19:21:28Z</dcterms:created>
  <dcterms:modified xsi:type="dcterms:W3CDTF">2025-03-17T13:31:36Z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2022-04-04T18:10:09Z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6422f311-f5b4-49e6-aaf3-1c441cfeea6b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