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4/Balances/"/>
    </mc:Choice>
  </mc:AlternateContent>
  <xr:revisionPtr revIDLastSave="54" documentId="13_ncr:1_{D25601C5-24FB-4148-B2DC-8B29EE665843}" xr6:coauthVersionLast="47" xr6:coauthVersionMax="47" xr10:uidLastSave="{2A4A14A3-1B88-439C-83B0-C5E7C06CEBA7}"/>
  <bookViews>
    <workbookView showHorizontalScroll="0" showVerticalScroll="0" xWindow="-120" yWindow="-120" windowWidth="29040" windowHeight="15720" xr2:uid="{00000000-000D-0000-FFFF-FFFF00000000}"/>
  </bookViews>
  <sheets>
    <sheet name="2014-2024" sheetId="1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6" l="1"/>
  <c r="M19" i="16"/>
  <c r="M22" i="16"/>
  <c r="M31" i="16"/>
  <c r="M44" i="16"/>
  <c r="M47" i="16"/>
  <c r="J41" i="16"/>
  <c r="J42" i="16" s="1"/>
  <c r="I41" i="16"/>
  <c r="I42" i="16" s="1"/>
  <c r="H41" i="16"/>
  <c r="H42" i="16" s="1"/>
  <c r="G41" i="16"/>
  <c r="G42" i="16" s="1"/>
  <c r="F41" i="16"/>
  <c r="F42" i="16" s="1"/>
  <c r="E41" i="16"/>
  <c r="E42" i="16" s="1"/>
  <c r="D41" i="16"/>
  <c r="D42" i="16" s="1"/>
  <c r="C41" i="16"/>
  <c r="C42" i="16" s="1"/>
  <c r="J40" i="16"/>
  <c r="I40" i="16"/>
  <c r="H40" i="16"/>
  <c r="G40" i="16"/>
  <c r="F40" i="16"/>
  <c r="E40" i="16"/>
  <c r="D40" i="16"/>
  <c r="C40" i="16"/>
  <c r="J39" i="16"/>
  <c r="I39" i="16"/>
  <c r="H39" i="16"/>
  <c r="G39" i="16"/>
  <c r="F39" i="16"/>
  <c r="E39" i="16"/>
  <c r="D39" i="16"/>
  <c r="C39" i="16"/>
  <c r="L12" i="16"/>
  <c r="L39" i="16" s="1"/>
  <c r="K47" i="16"/>
  <c r="K44" i="16"/>
  <c r="K43" i="16" s="1"/>
  <c r="K31" i="16"/>
  <c r="K40" i="16" s="1"/>
  <c r="K22" i="16"/>
  <c r="K21" i="16" s="1"/>
  <c r="K19" i="16"/>
  <c r="K12" i="16"/>
  <c r="K11" i="16" s="1"/>
  <c r="K41" i="16" s="1"/>
  <c r="K42" i="16" s="1"/>
  <c r="L19" i="16"/>
  <c r="L47" i="16"/>
  <c r="L44" i="16"/>
  <c r="L31" i="16"/>
  <c r="L40" i="16" s="1"/>
  <c r="L22" i="16"/>
  <c r="M43" i="16" l="1"/>
  <c r="M40" i="16"/>
  <c r="M21" i="16"/>
  <c r="M39" i="16"/>
  <c r="M11" i="16"/>
  <c r="K39" i="16"/>
  <c r="L11" i="16"/>
  <c r="L41" i="16" s="1"/>
  <c r="L42" i="16" s="1"/>
  <c r="L43" i="16"/>
  <c r="L21" i="16"/>
  <c r="M41" i="16" l="1"/>
  <c r="M42" i="16" s="1"/>
</calcChain>
</file>

<file path=xl/sharedStrings.xml><?xml version="1.0" encoding="utf-8"?>
<sst xmlns="http://schemas.openxmlformats.org/spreadsheetml/2006/main" count="47" uniqueCount="47">
  <si>
    <t>MINISTERIO DE HACIENDA</t>
  </si>
  <si>
    <t>DIRECCIÓN GENERAL DE PRESUPUESTO</t>
  </si>
  <si>
    <t>EJECUCIÓN DE LOS INGRESOS, GASTOS Y FINANCIAMIENTO PRESUPUESTADOS DE ORGANISMOS DESCENTRALIZADOS Y AUTONOMOS NO FINANCIEROS</t>
  </si>
  <si>
    <t>En Millones RD$</t>
  </si>
  <si>
    <t>DETALLE</t>
  </si>
  <si>
    <t>INGRESOS</t>
  </si>
  <si>
    <t>1.1 - Ingresos Corrientes</t>
  </si>
  <si>
    <t>1.1.1 - Impuestos</t>
  </si>
  <si>
    <t>1.1.3 - Ventas de bienes y servicios</t>
  </si>
  <si>
    <t>1.1.4 - Rentas de la propiedad</t>
  </si>
  <si>
    <t>1.1.6 - Transferencias y donaciones corrientes recibidas</t>
  </si>
  <si>
    <t>1.1.7 - Multas y sanciones pecuniarias</t>
  </si>
  <si>
    <t>1.1.9 - Otros ingresos corrientes</t>
  </si>
  <si>
    <t>1.2 - Ingresos de Capital</t>
  </si>
  <si>
    <t>1.2.4 - Transferencias de capital recibidas y donaciones</t>
  </si>
  <si>
    <t>GASTOS</t>
  </si>
  <si>
    <t>2.1 - Gastos corrientes</t>
  </si>
  <si>
    <t>2.1.2 - Gastos de consumo</t>
  </si>
  <si>
    <t>2.1.3 - Prestaciones de la seguridad social</t>
  </si>
  <si>
    <t>2.1.4 - Intereses de la deuda</t>
  </si>
  <si>
    <t>2.1.4.1.1 - Intereses internos</t>
  </si>
  <si>
    <t>2.1.4.1.2 - Intereses externos</t>
  </si>
  <si>
    <t>2.1.4.1.3 - Comisiones deuda pública</t>
  </si>
  <si>
    <t>2.1.6 - Transferencias corrientes otorgadas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</si>
  <si>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</si>
  <si>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</si>
  <si>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</si>
  <si>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</si>
  <si>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</si>
  <si>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</si>
  <si>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</si>
  <si>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2.2.7 - Inversiones financieras realizadas con fines de política</t>
  </si>
  <si>
    <t>RESULTADOS</t>
  </si>
  <si>
    <t>RESULTADO ECONÓMICO DE LA CUENTA CORRIENTE (1.1-2.1)</t>
  </si>
  <si>
    <t>RESULTADO DE CAPITAL (1.2-2.2)</t>
  </si>
  <si>
    <t>RESULTADO FINANCIERO (1.1+1.2)-(2.1+2.2)</t>
  </si>
  <si>
    <t>RESULTADO FINANCIERO PRIMARIO = RF + INTERESES</t>
  </si>
  <si>
    <t>FINANCIAMIENTO NETO</t>
  </si>
  <si>
    <t>3.1 - Fuentes financieras</t>
  </si>
  <si>
    <t>3.1.1 - Disminución de activos financieros</t>
  </si>
  <si>
    <t>3.1.2 - Incremento de pasivos</t>
  </si>
  <si>
    <t>3.2 - Aplicaciones financieras</t>
  </si>
  <si>
    <t>3.2.1 - Incremento de activos financieros</t>
  </si>
  <si>
    <t>3.2.2 - Disminución de pasivos</t>
  </si>
  <si>
    <t>3.2.3 - Disminución de fondos de terceros</t>
  </si>
  <si>
    <t>Fuente: Sistema de Información de la Gestión Financiera (SIGEF).</t>
  </si>
  <si>
    <t>2014-2024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</si>
</sst>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\-* #,##0.00_-;_-* &quot;-&quot;??_-;_-@_-"/>
    <numFmt numFmtId="165" formatCode="_-* #,##0.0_-;\-* #,##0.0_-;_-* &quot;-&quot;??_-;_-@_-"/>
    <numFmt numFmtId="166" formatCode="_ * #,##0.0_ ;_ * \-#,##0.0_ ;_ * &quot;-&quot;??_ ;_ @_ "/>
    <numFmt numFmtId="167" formatCode="_(* #,##0.0_);_(* \(#,##0.0\);_(* &quot;-&quot;??_);_(@_)"/>
    <numFmt numFmtId="168" formatCode="_ * #,##0.00_ ;_ * \-#,##0.00_ ;_ * &quot;-&quot;??_ ;_ @_ "/>
    <numFmt numFmtId="169" formatCode="_ * #,##0.0,,_ ;_ * \-#,##0.0,,_ ;_ * &quot;-&quot;??_ ;_ @_ "/>
    <numFmt numFmtId="170" formatCode="_(#,##0.0,,_);_(* \(#,##0.000000\);_(* &quot;-&quot;??_);_(@_)"/>
    <numFmt numFmtId="171" formatCode="#,##0.0,,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45BE"/>
        <bgColor rgb="FF0145BE"/>
      </patternFill>
    </fill>
    <fill>
      <patternFill patternType="solid">
        <fgColor rgb="FF008DD0"/>
        <bgColor rgb="FF008DD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168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9">
    <xf numFmtId="0" fontId="0" fillId="0" borderId="0" xfId="0"/>
    <xf numFmtId="166" fontId="6" fillId="0" borderId="0" xfId="1" applyNumberFormat="1" applyFont="1" applyFill="1" applyBorder="1" applyAlignment="1">
      <alignment horizontal="left" vertical="center" indent="1"/>
    </xf>
    <xf numFmtId="164" fontId="0" fillId="0" borderId="0" xfId="3" applyFont="1"/>
    <xf numFmtId="0" fontId="3" fillId="0" borderId="0" xfId="2" applyFont="1" applyAlignment="1">
      <alignment vertical="top" wrapText="1"/>
    </xf>
    <xf numFmtId="164" fontId="3" fillId="0" borderId="0" xfId="3" applyFont="1" applyAlignment="1">
      <alignment vertical="top" wrapText="1"/>
    </xf>
    <xf numFmtId="0" fontId="4" fillId="0" borderId="0" xfId="2" applyFont="1" applyAlignment="1">
      <alignment vertical="center" wrapText="1"/>
    </xf>
    <xf numFmtId="166" fontId="6" fillId="2" borderId="0" xfId="3" applyNumberFormat="1" applyFont="1" applyFill="1" applyBorder="1" applyAlignment="1" applyProtection="1">
      <alignment horizontal="left" vertical="center" wrapText="1" indent="1"/>
    </xf>
    <xf numFmtId="166" fontId="2" fillId="0" borderId="1" xfId="3" applyNumberFormat="1" applyFont="1" applyBorder="1" applyAlignment="1">
      <alignment horizontal="left"/>
    </xf>
    <xf numFmtId="166" fontId="6" fillId="0" borderId="0" xfId="3" applyNumberFormat="1" applyFont="1" applyFill="1" applyBorder="1" applyAlignment="1" applyProtection="1">
      <alignment horizontal="left" vertical="center" wrapText="1" indent="1"/>
    </xf>
    <xf numFmtId="166" fontId="2" fillId="0" borderId="3" xfId="3" applyNumberFormat="1" applyFont="1" applyFill="1" applyBorder="1" applyAlignment="1">
      <alignment horizontal="left"/>
    </xf>
    <xf numFmtId="166" fontId="7" fillId="4" borderId="4" xfId="3" applyNumberFormat="1" applyFont="1" applyFill="1" applyBorder="1" applyAlignment="1">
      <alignment vertical="center" wrapText="1" readingOrder="1"/>
    </xf>
    <xf numFmtId="166" fontId="5" fillId="2" borderId="0" xfId="3" applyNumberFormat="1" applyFont="1" applyFill="1" applyBorder="1" applyAlignment="1">
      <alignment horizontal="left" vertical="center"/>
    </xf>
    <xf numFmtId="166" fontId="6" fillId="2" borderId="0" xfId="3" applyNumberFormat="1" applyFont="1" applyFill="1" applyBorder="1" applyAlignment="1">
      <alignment horizontal="left" vertical="center" indent="1"/>
    </xf>
    <xf numFmtId="166" fontId="6" fillId="2" borderId="0" xfId="3" applyNumberFormat="1" applyFont="1" applyFill="1" applyBorder="1" applyAlignment="1">
      <alignment horizontal="left" vertical="center" indent="3"/>
    </xf>
    <xf numFmtId="164" fontId="2" fillId="0" borderId="0" xfId="3" applyFont="1" applyFill="1" applyBorder="1" applyAlignment="1">
      <alignment horizontal="right"/>
    </xf>
    <xf numFmtId="166" fontId="6" fillId="0" borderId="0" xfId="3" applyNumberFormat="1" applyFont="1" applyFill="1" applyBorder="1" applyAlignment="1">
      <alignment horizontal="left" vertical="center" indent="1"/>
    </xf>
    <xf numFmtId="164" fontId="5" fillId="0" borderId="0" xfId="3" applyFont="1" applyFill="1" applyBorder="1" applyAlignment="1">
      <alignment horizontal="center" vertical="center" wrapText="1" readingOrder="1"/>
    </xf>
    <xf numFmtId="0" fontId="0" fillId="0" borderId="0" xfId="2" applyFont="1"/>
    <xf numFmtId="166" fontId="6" fillId="2" borderId="7" xfId="3" applyNumberFormat="1" applyFont="1" applyFill="1" applyBorder="1" applyAlignment="1" applyProtection="1">
      <alignment horizontal="left" vertical="center" wrapText="1" indent="1"/>
    </xf>
    <xf numFmtId="0" fontId="1" fillId="0" borderId="0" xfId="2"/>
    <xf numFmtId="169" fontId="6" fillId="2" borderId="7" xfId="3" applyNumberFormat="1" applyFont="1" applyFill="1" applyBorder="1" applyAlignment="1" applyProtection="1">
      <alignment horizontal="left" vertical="center" wrapText="1" indent="1"/>
    </xf>
    <xf numFmtId="169" fontId="6" fillId="2" borderId="0" xfId="3" applyNumberFormat="1" applyFont="1" applyFill="1" applyBorder="1" applyAlignment="1" applyProtection="1">
      <alignment horizontal="left" vertical="center" wrapText="1" indent="1"/>
    </xf>
    <xf numFmtId="170" fontId="0" fillId="0" borderId="0" xfId="1" applyNumberFormat="1" applyFont="1"/>
    <xf numFmtId="170" fontId="2" fillId="0" borderId="2" xfId="1" applyNumberFormat="1" applyFont="1" applyFill="1" applyBorder="1" applyAlignment="1">
      <alignment horizontal="right"/>
    </xf>
    <xf numFmtId="169" fontId="7" fillId="3" borderId="8" xfId="3" applyNumberFormat="1" applyFont="1" applyFill="1" applyBorder="1" applyAlignment="1">
      <alignment horizontal="center" vertical="center" wrapText="1"/>
    </xf>
    <xf numFmtId="169" fontId="5" fillId="0" borderId="8" xfId="3" applyNumberFormat="1" applyFont="1" applyFill="1" applyBorder="1" applyAlignment="1">
      <alignment horizontal="center" vertical="center" wrapText="1"/>
    </xf>
    <xf numFmtId="169" fontId="7" fillId="3" borderId="4" xfId="1" applyNumberFormat="1" applyFont="1" applyFill="1" applyBorder="1" applyAlignment="1">
      <alignment horizontal="right" vertical="center" wrapText="1" readingOrder="1"/>
    </xf>
    <xf numFmtId="0" fontId="1" fillId="2" borderId="0" xfId="2" applyFill="1"/>
    <xf numFmtId="170" fontId="0" fillId="0" borderId="0" xfId="1" applyNumberFormat="1" applyFont="1" applyAlignment="1">
      <alignment horizontal="right" vertical="center"/>
    </xf>
    <xf numFmtId="170" fontId="2" fillId="0" borderId="2" xfId="1" applyNumberFormat="1" applyFont="1" applyBorder="1" applyAlignment="1">
      <alignment horizontal="right" vertical="center"/>
    </xf>
    <xf numFmtId="0" fontId="1" fillId="0" borderId="0" xfId="2" applyAlignment="1">
      <alignment vertical="center"/>
    </xf>
    <xf numFmtId="169" fontId="7" fillId="3" borderId="4" xfId="1" applyNumberFormat="1" applyFont="1" applyFill="1" applyBorder="1" applyAlignment="1">
      <alignment vertical="center" wrapText="1" readingOrder="1"/>
    </xf>
    <xf numFmtId="0" fontId="5" fillId="0" borderId="5" xfId="2" applyFont="1" applyBorder="1" applyAlignment="1">
      <alignment vertical="center" wrapText="1" readingOrder="1"/>
    </xf>
    <xf numFmtId="0" fontId="7" fillId="5" borderId="4" xfId="2" applyFont="1" applyFill="1" applyBorder="1" applyAlignment="1">
      <alignment horizontal="center" vertical="center" wrapText="1" readingOrder="1"/>
    </xf>
    <xf numFmtId="0" fontId="7" fillId="4" borderId="4" xfId="2" applyFont="1" applyFill="1" applyBorder="1" applyAlignment="1">
      <alignment vertical="center" wrapText="1" readingOrder="1"/>
    </xf>
    <xf numFmtId="167" fontId="1" fillId="0" borderId="0" xfId="2" applyNumberFormat="1" applyAlignment="1">
      <alignment horizontal="left"/>
    </xf>
    <xf numFmtId="0" fontId="1" fillId="0" borderId="4" xfId="2" applyBorder="1"/>
    <xf numFmtId="17" fontId="0" fillId="0" borderId="0" xfId="2" applyNumberFormat="1" applyFont="1" applyAlignment="1">
      <alignment horizontal="center" wrapText="1" readingOrder="1"/>
    </xf>
    <xf numFmtId="0" fontId="5" fillId="0" borderId="0" xfId="2" applyFont="1" applyAlignment="1">
      <alignment vertical="center" wrapText="1" readingOrder="1"/>
    </xf>
    <xf numFmtId="165" fontId="1" fillId="0" borderId="0" xfId="1" applyNumberFormat="1"/>
    <xf numFmtId="169" fontId="6" fillId="2" borderId="0" xfId="3" applyNumberFormat="1" applyFont="1" applyFill="1" applyBorder="1" applyAlignment="1" applyProtection="1">
      <alignment horizontal="right" vertical="center" wrapText="1" indent="1"/>
    </xf>
    <xf numFmtId="170" fontId="0" fillId="0" borderId="0" xfId="1" applyNumberFormat="1" applyFont="1" applyAlignment="1">
      <alignment horizontal="center"/>
    </xf>
    <xf numFmtId="170" fontId="0" fillId="0" borderId="7" xfId="1" applyNumberFormat="1" applyFont="1" applyBorder="1" applyAlignment="1">
      <alignment horizontal="center"/>
    </xf>
    <xf numFmtId="170" fontId="0" fillId="0" borderId="0" xfId="1" applyNumberFormat="1" applyFont="1" applyAlignment="1">
      <alignment horizontal="right"/>
    </xf>
    <xf numFmtId="171" fontId="7" fillId="3" borderId="4" xfId="1" applyNumberFormat="1" applyFont="1" applyFill="1" applyBorder="1" applyAlignment="1">
      <alignment horizontal="right" wrapText="1" readingOrder="1"/>
    </xf>
    <xf numFmtId="171" fontId="2" fillId="0" borderId="2" xfId="1" applyNumberFormat="1" applyFont="1" applyFill="1" applyBorder="1" applyAlignment="1">
      <alignment horizontal="right"/>
    </xf>
    <xf numFmtId="171" fontId="0" fillId="0" borderId="0" xfId="3" applyNumberFormat="1" applyFont="1" applyFill="1" applyBorder="1" applyAlignment="1">
      <alignment horizontal="right" wrapText="1" readingOrder="1"/>
    </xf>
    <xf numFmtId="171" fontId="2" fillId="0" borderId="2" xfId="3" applyNumberFormat="1" applyFont="1" applyFill="1" applyBorder="1" applyAlignment="1">
      <alignment horizontal="right"/>
    </xf>
    <xf numFmtId="171" fontId="2" fillId="0" borderId="2" xfId="1" applyNumberFormat="1" applyFont="1" applyBorder="1" applyAlignment="1">
      <alignment horizontal="right"/>
    </xf>
    <xf numFmtId="171" fontId="2" fillId="0" borderId="2" xfId="3" applyNumberFormat="1" applyFont="1" applyBorder="1" applyAlignment="1">
      <alignment horizontal="right"/>
    </xf>
    <xf numFmtId="171" fontId="5" fillId="2" borderId="0" xfId="3" applyNumberFormat="1" applyFont="1" applyFill="1" applyBorder="1" applyAlignment="1">
      <alignment horizontal="right"/>
    </xf>
    <xf numFmtId="171" fontId="6" fillId="0" borderId="0" xfId="1" applyNumberFormat="1" applyFont="1" applyFill="1" applyBorder="1" applyAlignment="1" applyProtection="1">
      <alignment horizontal="right" wrapText="1"/>
    </xf>
    <xf numFmtId="171" fontId="6" fillId="2" borderId="0" xfId="1" applyNumberFormat="1" applyFont="1" applyFill="1" applyBorder="1" applyAlignment="1" applyProtection="1">
      <alignment horizontal="right" wrapText="1"/>
    </xf>
    <xf numFmtId="171" fontId="6" fillId="2" borderId="7" xfId="3" applyNumberFormat="1" applyFont="1" applyFill="1" applyBorder="1" applyAlignment="1" applyProtection="1">
      <alignment horizontal="right" wrapText="1"/>
    </xf>
    <xf numFmtId="171" fontId="6" fillId="0" borderId="0" xfId="3" applyNumberFormat="1" applyFont="1" applyFill="1" applyBorder="1" applyAlignment="1">
      <alignment horizontal="right"/>
    </xf>
    <xf numFmtId="171" fontId="6" fillId="0" borderId="0" xfId="1" applyNumberFormat="1" applyFont="1" applyFill="1" applyBorder="1" applyAlignment="1">
      <alignment horizontal="right"/>
    </xf>
    <xf numFmtId="171" fontId="6" fillId="2" borderId="0" xfId="1" applyNumberFormat="1" applyFont="1" applyFill="1" applyBorder="1" applyAlignment="1">
      <alignment horizontal="right"/>
    </xf>
    <xf numFmtId="171" fontId="6" fillId="2" borderId="0" xfId="3" applyNumberFormat="1" applyFont="1" applyFill="1" applyBorder="1" applyAlignment="1">
      <alignment horizontal="right"/>
    </xf>
    <xf numFmtId="164" fontId="6" fillId="0" borderId="0" xfId="1" applyFont="1" applyFill="1" applyBorder="1" applyAlignment="1">
      <alignment horizontal="right"/>
    </xf>
    <xf numFmtId="164" fontId="0" fillId="0" borderId="0" xfId="1" applyFont="1" applyFill="1" applyBorder="1" applyAlignment="1">
      <alignment horizontal="right" wrapText="1" readingOrder="1"/>
    </xf>
    <xf numFmtId="164" fontId="0" fillId="0" borderId="0" xfId="1" applyFont="1" applyFill="1" applyBorder="1" applyAlignment="1">
      <alignment horizontal="right" readingOrder="1"/>
    </xf>
    <xf numFmtId="164" fontId="6" fillId="2" borderId="0" xfId="1" applyFont="1" applyFill="1" applyBorder="1" applyAlignment="1">
      <alignment horizontal="right"/>
    </xf>
    <xf numFmtId="164" fontId="2" fillId="0" borderId="2" xfId="1" applyFont="1" applyFill="1" applyBorder="1" applyAlignment="1">
      <alignment horizontal="right"/>
    </xf>
    <xf numFmtId="164" fontId="6" fillId="0" borderId="0" xfId="1" applyFont="1" applyFill="1" applyBorder="1" applyAlignment="1" applyProtection="1">
      <alignment horizontal="right" wrapText="1"/>
    </xf>
    <xf numFmtId="164" fontId="6" fillId="0" borderId="0" xfId="1" applyFont="1" applyFill="1" applyBorder="1" applyAlignment="1" applyProtection="1">
      <alignment horizontal="right"/>
    </xf>
    <xf numFmtId="164" fontId="6" fillId="2" borderId="0" xfId="1" applyFont="1" applyFill="1" applyBorder="1" applyAlignment="1" applyProtection="1">
      <alignment horizontal="right"/>
    </xf>
    <xf numFmtId="164" fontId="6" fillId="2" borderId="7" xfId="1" applyFont="1" applyFill="1" applyBorder="1" applyAlignment="1" applyProtection="1">
      <alignment horizontal="right"/>
    </xf>
    <xf numFmtId="49" fontId="2" fillId="0" borderId="0" xfId="2" applyNumberFormat="1" applyFont="1" applyAlignment="1">
      <alignment horizontal="center" wrapText="1" readingOrder="1"/>
    </xf>
    <xf numFmtId="0" fontId="8" fillId="0" borderId="0" xfId="2" applyFont="1" applyAlignment="1">
      <alignment horizontal="center" vertical="top" wrapText="1" readingOrder="1"/>
    </xf>
    <xf numFmtId="0" fontId="9" fillId="0" borderId="0" xfId="2" applyFont="1" applyAlignment="1">
      <alignment horizontal="center" vertical="top" wrapText="1" readingOrder="1"/>
    </xf>
    <xf numFmtId="0" fontId="10" fillId="0" borderId="0" xfId="2" applyFont="1" applyAlignment="1">
      <alignment horizontal="center" vertical="center" wrapText="1" readingOrder="1"/>
    </xf>
    <xf numFmtId="0" fontId="8" fillId="0" borderId="6" xfId="2" applyFont="1" applyBorder="1" applyAlignment="1">
      <alignment horizontal="center" vertical="top" wrapText="1" readingOrder="1"/>
    </xf>
    <xf numFmtId="0" fontId="8" fillId="0" borderId="0" xfId="2" applyFont="1" applyAlignment="1">
      <alignment horizontal="center" vertical="top" wrapText="1" readingOrder="1"/>
    </xf>
    <xf numFmtId="0" fontId="9" fillId="0" borderId="6" xfId="2" applyFont="1" applyBorder="1" applyAlignment="1">
      <alignment horizontal="center" vertical="top" wrapText="1" readingOrder="1"/>
    </xf>
    <xf numFmtId="0" fontId="9" fillId="0" borderId="0" xfId="2" applyFont="1" applyAlignment="1">
      <alignment horizontal="center" vertical="top" wrapText="1" readingOrder="1"/>
    </xf>
    <xf numFmtId="0" fontId="10" fillId="0" borderId="6" xfId="2" applyFont="1" applyBorder="1" applyAlignment="1">
      <alignment horizontal="center" vertical="center" wrapText="1" readingOrder="1"/>
    </xf>
    <xf numFmtId="0" fontId="10" fillId="0" borderId="0" xfId="2" applyFont="1" applyAlignment="1">
      <alignment horizontal="center" vertical="center" wrapText="1" readingOrder="1"/>
    </xf>
    <xf numFmtId="49" fontId="1" fillId="0" borderId="6" xfId="2" applyNumberFormat="1" applyFont="1" applyBorder="1" applyAlignment="1">
      <alignment horizontal="center" wrapText="1" readingOrder="1"/>
    </xf>
    <xf numFmtId="49" fontId="1" fillId="0" borderId="0" xfId="2" applyNumberFormat="1" applyFont="1" applyAlignment="1">
      <alignment horizontal="center" wrapText="1" readingOrder="1"/>
    </xf>
  </cellXfs>
  <cellStyles count="11">
    <cellStyle name="Comma 2" xfId="9" xr:uid="{00000000-0005-0000-0000-000000000000}"/>
    <cellStyle name="Millares" xfId="1" builtinId="3"/>
    <cellStyle name="Millares 16" xfId="3" xr:uid="{00000000-0005-0000-0000-000002000000}"/>
    <cellStyle name="Millares 2" xfId="6" xr:uid="{00000000-0005-0000-0000-000003000000}"/>
    <cellStyle name="Millares 2 2" xfId="10" xr:uid="{00000000-0005-0000-0000-000004000000}"/>
    <cellStyle name="Millares 3" xfId="7" xr:uid="{00000000-0005-0000-0000-000005000000}"/>
    <cellStyle name="Millares 4" xfId="5" xr:uid="{00000000-0005-0000-0000-000006000000}"/>
    <cellStyle name="Normal" xfId="0" builtinId="0"/>
    <cellStyle name="Normal 2 2" xfId="8" xr:uid="{00000000-0005-0000-0000-000008000000}"/>
    <cellStyle name="Normal 56" xfId="2" xr:uid="{00000000-0005-0000-0000-000009000000}"/>
    <cellStyle name="Porcentaje 5" xfId="4" xr:uid="{00000000-0005-0000-0000-00000A000000}"/>
  </cellStyles>
  <dxfs count="0"/>
  <tableStyles count="0" defaultTableStyle="TableStyleMedium2" defaultPivotStyle="PivotStyleLight16"/>
  <colors>
    <mruColors>
      <color rgb="FF2F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253393</xdr:colOff>
      <xdr:row>7</xdr:row>
      <xdr:rowOff>9525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04E0696B-6F83-45FA-8380-2E2C7BDC819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43868" cy="1343025"/>
        </a:xfrm>
        <a:prstGeom prst="rect">
          <a:avLst/>
        </a:prstGeom>
      </xdr:spPr>
    </xdr:pic>
    <xdr:clientData/>
  </xdr:twoCellAnchor>
  <xdr:oneCellAnchor>
    <xdr:from>
      <xdr:col>0</xdr:col>
      <xdr:colOff>603250</xdr:colOff>
      <xdr:row>0</xdr:row>
      <xdr:rowOff>84673</xdr:rowOff>
    </xdr:from>
    <xdr:ext cx="1813530" cy="795591"/>
    <xdr:pic>
      <xdr:nvPicPr>
        <xdr:cNvPr id="3" name="Imagen 4">
          <a:extLst>
            <a:ext uri="{FF2B5EF4-FFF2-40B4-BE49-F238E27FC236}">
              <a16:creationId xmlns:a16="http://schemas.microsoft.com/office/drawing/2014/main" id="{3C777C96-CEDF-46A1-BECC-C355B0C14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250" y="84673"/>
          <a:ext cx="1813530" cy="795591"/>
        </a:xfrm>
        <a:prstGeom prst="rect">
          <a:avLst/>
        </a:prstGeom>
      </xdr:spPr>
    </xdr:pic>
    <xdr:clientData/>
  </xdr:oneCellAnchor>
  <xdr:oneCellAnchor>
    <xdr:from>
      <xdr:col>8</xdr:col>
      <xdr:colOff>846667</xdr:colOff>
      <xdr:row>0</xdr:row>
      <xdr:rowOff>62063</xdr:rowOff>
    </xdr:from>
    <xdr:ext cx="1756902" cy="861378"/>
    <xdr:pic>
      <xdr:nvPicPr>
        <xdr:cNvPr id="4" name="Imagen 3">
          <a:extLst>
            <a:ext uri="{FF2B5EF4-FFF2-40B4-BE49-F238E27FC236}">
              <a16:creationId xmlns:a16="http://schemas.microsoft.com/office/drawing/2014/main" id="{5BDE719B-ED33-46C0-9890-B9F653A08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022667" y="62063"/>
          <a:ext cx="1756902" cy="8613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62"/>
  <sheetViews>
    <sheetView showGridLines="0" tabSelected="1" zoomScale="90" zoomScaleNormal="90" workbookViewId="0">
      <selection activeCell="B9" sqref="B9"/>
    </sheetView>
  </sheetViews>
  <sheetFormatPr baseColWidth="10" defaultColWidth="11.42578125" defaultRowHeight="15" x14ac:dyDescent="0.25"/>
  <cols>
    <col min="1" max="1" width="9.28515625" style="19" customWidth="1"/>
    <col min="2" max="2" width="68.140625" style="19" bestFit="1" customWidth="1"/>
    <col min="3" max="3" width="14.140625" style="19" customWidth="1"/>
    <col min="4" max="4" width="16.5703125" style="19" customWidth="1"/>
    <col min="5" max="5" width="15.28515625" style="19" customWidth="1"/>
    <col min="6" max="6" width="14.85546875" style="19" customWidth="1"/>
    <col min="7" max="7" width="15.140625" style="19" customWidth="1"/>
    <col min="8" max="8" width="14.28515625" style="19" customWidth="1"/>
    <col min="9" max="9" width="15.28515625" style="2" customWidth="1"/>
    <col min="10" max="10" width="14.28515625" style="2" customWidth="1"/>
    <col min="11" max="13" width="14.5703125" style="2" customWidth="1"/>
    <col min="14" max="14" width="32.140625" style="2" customWidth="1"/>
    <col min="15" max="15" width="12.7109375" style="2" bestFit="1" customWidth="1"/>
    <col min="16" max="16384" width="11.42578125" style="19"/>
  </cols>
  <sheetData>
    <row r="1" spans="1:16" x14ac:dyDescent="0.25">
      <c r="B1" s="17"/>
      <c r="C1" s="17"/>
      <c r="D1" s="17"/>
      <c r="E1" s="17"/>
      <c r="F1" s="17"/>
      <c r="G1" s="17"/>
      <c r="H1" s="17"/>
    </row>
    <row r="3" spans="1:16" ht="28.5" x14ac:dyDescent="0.25">
      <c r="A3" s="36"/>
      <c r="B3" s="75" t="s">
        <v>0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0"/>
    </row>
    <row r="4" spans="1:16" ht="21" x14ac:dyDescent="0.25">
      <c r="A4" s="36"/>
      <c r="B4" s="73" t="s">
        <v>1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69"/>
    </row>
    <row r="5" spans="1:16" ht="15.75" customHeight="1" x14ac:dyDescent="0.25">
      <c r="A5" s="36"/>
      <c r="B5" s="71" t="s">
        <v>2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68"/>
    </row>
    <row r="6" spans="1:16" x14ac:dyDescent="0.25">
      <c r="A6" s="36"/>
      <c r="B6" s="77" t="s">
        <v>46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67"/>
    </row>
    <row r="7" spans="1:16" x14ac:dyDescent="0.25">
      <c r="A7" s="36"/>
      <c r="B7" s="37"/>
      <c r="C7" s="37"/>
      <c r="D7" s="37"/>
      <c r="E7" s="37"/>
      <c r="F7" s="37"/>
      <c r="G7" s="37"/>
      <c r="H7" s="37"/>
      <c r="I7" s="37"/>
    </row>
    <row r="8" spans="1:16" x14ac:dyDescent="0.25">
      <c r="A8" s="36"/>
      <c r="B8" s="35" t="s">
        <v>3</v>
      </c>
      <c r="C8" s="35"/>
      <c r="D8" s="35"/>
      <c r="E8" s="35"/>
      <c r="F8" s="35"/>
      <c r="G8" s="35"/>
      <c r="H8" s="35"/>
    </row>
    <row r="9" spans="1:16" ht="30.75" customHeight="1" x14ac:dyDescent="0.25">
      <c r="B9" s="34" t="s">
        <v>4</v>
      </c>
      <c r="C9" s="33">
        <v>2014</v>
      </c>
      <c r="D9" s="33">
        <v>2015</v>
      </c>
      <c r="E9" s="33">
        <v>2016</v>
      </c>
      <c r="F9" s="33">
        <v>2017</v>
      </c>
      <c r="G9" s="33">
        <v>2018</v>
      </c>
      <c r="H9" s="33">
        <v>2019</v>
      </c>
      <c r="I9" s="33">
        <v>2020</v>
      </c>
      <c r="J9" s="33">
        <v>2021</v>
      </c>
      <c r="K9" s="33">
        <v>2022</v>
      </c>
      <c r="L9" s="33">
        <v>2023</v>
      </c>
      <c r="M9" s="33">
        <v>2024</v>
      </c>
      <c r="N9" s="19"/>
      <c r="O9" s="19"/>
    </row>
    <row r="10" spans="1:16" x14ac:dyDescent="0.25">
      <c r="B10" s="32"/>
      <c r="C10" s="38"/>
      <c r="D10" s="38"/>
      <c r="E10" s="38"/>
      <c r="F10" s="38"/>
      <c r="G10" s="38"/>
      <c r="H10" s="38"/>
      <c r="I10" s="16"/>
      <c r="J10" s="16"/>
      <c r="K10" s="16"/>
      <c r="L10" s="16"/>
      <c r="M10" s="16"/>
      <c r="N10" s="19"/>
      <c r="O10" s="19"/>
    </row>
    <row r="11" spans="1:16" x14ac:dyDescent="0.25">
      <c r="B11" s="10" t="s">
        <v>5</v>
      </c>
      <c r="C11" s="44">
        <v>11929761384.699999</v>
      </c>
      <c r="D11" s="44">
        <v>23087877468.200001</v>
      </c>
      <c r="E11" s="44">
        <v>57745795318.020012</v>
      </c>
      <c r="F11" s="44">
        <v>54284810443.750008</v>
      </c>
      <c r="G11" s="44">
        <v>63097860408.930008</v>
      </c>
      <c r="H11" s="44">
        <v>75769230675.840042</v>
      </c>
      <c r="I11" s="31">
        <v>91377630508.769989</v>
      </c>
      <c r="J11" s="31">
        <v>99803837170.100006</v>
      </c>
      <c r="K11" s="31">
        <f>K12+K19</f>
        <v>111292918960.07002</v>
      </c>
      <c r="L11" s="31">
        <f>L12+L19</f>
        <v>131309179033.96001</v>
      </c>
      <c r="M11" s="31">
        <f>M12+M19</f>
        <v>144497422340.37997</v>
      </c>
      <c r="N11" s="19"/>
      <c r="O11" s="19"/>
    </row>
    <row r="12" spans="1:16" x14ac:dyDescent="0.25">
      <c r="B12" s="9" t="s">
        <v>6</v>
      </c>
      <c r="C12" s="45">
        <v>11439683254.84</v>
      </c>
      <c r="D12" s="45">
        <v>22425554487.200001</v>
      </c>
      <c r="E12" s="45">
        <v>56864210443.990013</v>
      </c>
      <c r="F12" s="45">
        <v>52633497946.920006</v>
      </c>
      <c r="G12" s="45">
        <v>59735650137.120003</v>
      </c>
      <c r="H12" s="45">
        <v>70066949057.960037</v>
      </c>
      <c r="I12" s="29">
        <v>86374510697.789993</v>
      </c>
      <c r="J12" s="29">
        <v>94417313775.940002</v>
      </c>
      <c r="K12" s="29">
        <f>SUM(K14:K18)</f>
        <v>101352882316.20004</v>
      </c>
      <c r="L12" s="29">
        <f>SUM(L13:L18)</f>
        <v>116883064003.88</v>
      </c>
      <c r="M12" s="29">
        <f>SUM(M13:M18)</f>
        <v>133671296289.45998</v>
      </c>
      <c r="N12" s="39"/>
      <c r="O12" s="19"/>
    </row>
    <row r="13" spans="1:16" x14ac:dyDescent="0.25">
      <c r="B13" s="15" t="s">
        <v>7</v>
      </c>
      <c r="C13" s="58">
        <v>0</v>
      </c>
      <c r="D13" s="55">
        <v>7319351</v>
      </c>
      <c r="E13" s="60">
        <v>0</v>
      </c>
      <c r="F13" s="58">
        <v>0</v>
      </c>
      <c r="G13" s="58">
        <v>0</v>
      </c>
      <c r="H13" s="54">
        <v>744968407.42000008</v>
      </c>
      <c r="I13" s="28">
        <v>1368921134.22</v>
      </c>
      <c r="J13" s="28">
        <v>1138454441.2200003</v>
      </c>
      <c r="K13" s="28">
        <v>1394456228.6800001</v>
      </c>
      <c r="L13" s="28">
        <v>1888517736.1699998</v>
      </c>
      <c r="M13" s="28">
        <v>2644155535.71</v>
      </c>
      <c r="N13" s="19"/>
      <c r="O13" s="19"/>
    </row>
    <row r="14" spans="1:16" x14ac:dyDescent="0.25">
      <c r="B14" s="15" t="s">
        <v>8</v>
      </c>
      <c r="C14" s="54">
        <v>3508976332.2600002</v>
      </c>
      <c r="D14" s="55">
        <v>3958125261.04</v>
      </c>
      <c r="E14" s="46">
        <v>4710727657.5600004</v>
      </c>
      <c r="F14" s="54">
        <v>5779105227.8200006</v>
      </c>
      <c r="G14" s="54">
        <v>7214182062.500001</v>
      </c>
      <c r="H14" s="54">
        <v>7848554423.949995</v>
      </c>
      <c r="I14" s="28">
        <v>5864227006.3199997</v>
      </c>
      <c r="J14" s="28">
        <v>6064398609.210001</v>
      </c>
      <c r="K14" s="28">
        <v>8684154616.5199947</v>
      </c>
      <c r="L14" s="28">
        <v>11623493123.790007</v>
      </c>
      <c r="M14" s="28">
        <v>16181860443.149998</v>
      </c>
      <c r="N14" s="19"/>
      <c r="O14" s="19"/>
    </row>
    <row r="15" spans="1:16" s="30" customFormat="1" x14ac:dyDescent="0.25">
      <c r="B15" s="15" t="s">
        <v>9</v>
      </c>
      <c r="C15" s="58">
        <v>0</v>
      </c>
      <c r="D15" s="58">
        <v>0</v>
      </c>
      <c r="E15" s="59">
        <v>0</v>
      </c>
      <c r="F15" s="58">
        <v>0</v>
      </c>
      <c r="G15" s="58">
        <v>0</v>
      </c>
      <c r="H15" s="58">
        <v>0</v>
      </c>
      <c r="I15" s="28">
        <v>0</v>
      </c>
      <c r="J15" s="28">
        <v>0</v>
      </c>
      <c r="K15" s="43">
        <v>2300</v>
      </c>
      <c r="L15" s="43">
        <v>0</v>
      </c>
      <c r="M15" s="43">
        <v>199125</v>
      </c>
      <c r="N15" s="19"/>
      <c r="O15" s="19"/>
      <c r="P15" s="19"/>
    </row>
    <row r="16" spans="1:16" s="30" customFormat="1" x14ac:dyDescent="0.25">
      <c r="B16" s="15" t="s">
        <v>10</v>
      </c>
      <c r="C16" s="54">
        <v>7928243184.1900005</v>
      </c>
      <c r="D16" s="55">
        <v>18454906413.139999</v>
      </c>
      <c r="E16" s="46">
        <v>52148606541.350014</v>
      </c>
      <c r="F16" s="54">
        <v>46843533144.080002</v>
      </c>
      <c r="G16" s="54">
        <v>52510586160.82</v>
      </c>
      <c r="H16" s="54">
        <v>61186359904.860046</v>
      </c>
      <c r="I16" s="22">
        <v>79127707374.059998</v>
      </c>
      <c r="J16" s="22">
        <v>87206467210.029999</v>
      </c>
      <c r="K16" s="22">
        <v>92359013846.880051</v>
      </c>
      <c r="L16" s="22">
        <v>103015020650.94</v>
      </c>
      <c r="M16" s="22">
        <v>114434074636.80998</v>
      </c>
      <c r="N16" s="19"/>
      <c r="O16" s="19"/>
      <c r="P16" s="19"/>
    </row>
    <row r="17" spans="1:16" s="30" customFormat="1" x14ac:dyDescent="0.25">
      <c r="B17" s="15" t="s">
        <v>11</v>
      </c>
      <c r="C17" s="54">
        <v>2445987</v>
      </c>
      <c r="D17" s="55">
        <v>4926027.8000000007</v>
      </c>
      <c r="E17" s="46">
        <v>4787143.8</v>
      </c>
      <c r="F17" s="54">
        <v>10772190.310000001</v>
      </c>
      <c r="G17" s="54">
        <v>8527197.8300000019</v>
      </c>
      <c r="H17" s="54">
        <v>8287230.0499999998</v>
      </c>
      <c r="I17" s="22">
        <v>4880110.5</v>
      </c>
      <c r="J17" s="22">
        <v>7607180.5</v>
      </c>
      <c r="K17" s="22">
        <v>10258106.57</v>
      </c>
      <c r="L17" s="22">
        <v>10624660</v>
      </c>
      <c r="M17" s="22">
        <v>11799285.699999999</v>
      </c>
      <c r="N17" s="19"/>
      <c r="O17" s="19"/>
      <c r="P17" s="19"/>
    </row>
    <row r="18" spans="1:16" x14ac:dyDescent="0.25">
      <c r="B18" s="15" t="s">
        <v>12</v>
      </c>
      <c r="C18" s="54">
        <v>17751.390000001265</v>
      </c>
      <c r="D18" s="55">
        <v>277434.22000000213</v>
      </c>
      <c r="E18" s="46">
        <v>89101.280000003899</v>
      </c>
      <c r="F18" s="54">
        <v>87384.710000005769</v>
      </c>
      <c r="G18" s="54">
        <v>2354715.9699999988</v>
      </c>
      <c r="H18" s="54">
        <v>278779091.68000001</v>
      </c>
      <c r="I18" s="22">
        <v>8775072.6900000013</v>
      </c>
      <c r="J18" s="22">
        <v>386334.98</v>
      </c>
      <c r="K18" s="22">
        <v>299453446.2299999</v>
      </c>
      <c r="L18" s="22">
        <v>345407832.9799999</v>
      </c>
      <c r="M18" s="22">
        <v>399207263.09000003</v>
      </c>
      <c r="N18" s="19"/>
      <c r="O18" s="19"/>
    </row>
    <row r="19" spans="1:16" x14ac:dyDescent="0.25">
      <c r="B19" s="9" t="s">
        <v>13</v>
      </c>
      <c r="C19" s="47">
        <v>490078129.86000001</v>
      </c>
      <c r="D19" s="45">
        <v>662322981</v>
      </c>
      <c r="E19" s="47">
        <v>881584874.03000009</v>
      </c>
      <c r="F19" s="47">
        <v>1651312496.8300002</v>
      </c>
      <c r="G19" s="47">
        <v>3362210271.8100004</v>
      </c>
      <c r="H19" s="47">
        <v>5702281617.8799992</v>
      </c>
      <c r="I19" s="29">
        <v>5003119810.9799995</v>
      </c>
      <c r="J19" s="29">
        <v>5386523394.1600008</v>
      </c>
      <c r="K19" s="29">
        <f>SUM(K20)</f>
        <v>9940036643.8699856</v>
      </c>
      <c r="L19" s="29">
        <f>SUM(L20)</f>
        <v>14426115030.079998</v>
      </c>
      <c r="M19" s="29">
        <f>SUM(M20)</f>
        <v>10826126050.920002</v>
      </c>
      <c r="N19" s="19"/>
      <c r="O19" s="19"/>
    </row>
    <row r="20" spans="1:16" x14ac:dyDescent="0.25">
      <c r="B20" s="15" t="s">
        <v>14</v>
      </c>
      <c r="C20" s="54">
        <v>490078129.86000001</v>
      </c>
      <c r="D20" s="55">
        <v>662322981</v>
      </c>
      <c r="E20" s="54">
        <v>881584874.03000009</v>
      </c>
      <c r="F20" s="54">
        <v>1651312496.8300002</v>
      </c>
      <c r="G20" s="54">
        <v>3362210271.8100004</v>
      </c>
      <c r="H20" s="54">
        <v>5702281617.8799992</v>
      </c>
      <c r="I20" s="28">
        <v>5003119810.9799995</v>
      </c>
      <c r="J20" s="28">
        <v>5386523394.1600008</v>
      </c>
      <c r="K20" s="28">
        <v>9940036643.8699856</v>
      </c>
      <c r="L20" s="28">
        <v>14426115030.079998</v>
      </c>
      <c r="M20" s="28">
        <v>10826126050.920002</v>
      </c>
      <c r="N20" s="19"/>
      <c r="O20" s="19"/>
    </row>
    <row r="21" spans="1:16" x14ac:dyDescent="0.25">
      <c r="B21" s="10" t="s">
        <v>15</v>
      </c>
      <c r="C21" s="44">
        <v>10102429744.25</v>
      </c>
      <c r="D21" s="44">
        <v>11817378525.559999</v>
      </c>
      <c r="E21" s="44">
        <v>37012767742.029999</v>
      </c>
      <c r="F21" s="44">
        <v>45216849609.930008</v>
      </c>
      <c r="G21" s="44">
        <v>54571225010.180016</v>
      </c>
      <c r="H21" s="44">
        <v>69114213414.950012</v>
      </c>
      <c r="I21" s="26">
        <v>77181493515.720001</v>
      </c>
      <c r="J21" s="26">
        <v>88415869541.960007</v>
      </c>
      <c r="K21" s="26">
        <f>K22+K31</f>
        <v>104232603228.20999</v>
      </c>
      <c r="L21" s="26">
        <f>L22+L31</f>
        <v>124168292740.83987</v>
      </c>
      <c r="M21" s="26">
        <f>M22+M31</f>
        <v>133093936922.98981</v>
      </c>
      <c r="N21" s="19"/>
      <c r="O21" s="19"/>
    </row>
    <row r="22" spans="1:16" x14ac:dyDescent="0.25">
      <c r="A22" s="14"/>
      <c r="B22" s="7" t="s">
        <v>16</v>
      </c>
      <c r="C22" s="48">
        <v>9519164670.9500008</v>
      </c>
      <c r="D22" s="48">
        <v>10729531827.369999</v>
      </c>
      <c r="E22" s="48">
        <v>35371277703.799995</v>
      </c>
      <c r="F22" s="48">
        <v>42580148543.920013</v>
      </c>
      <c r="G22" s="48">
        <v>50454737550.810013</v>
      </c>
      <c r="H22" s="48">
        <v>60435927737.040009</v>
      </c>
      <c r="I22" s="23">
        <v>69766900490.380005</v>
      </c>
      <c r="J22" s="23">
        <v>78471872505.130005</v>
      </c>
      <c r="K22" s="23">
        <f>SUM(K23:K30)</f>
        <v>93592347522.479996</v>
      </c>
      <c r="L22" s="23">
        <f>SUM(L23:L30)</f>
        <v>108817621872.55988</v>
      </c>
      <c r="M22" s="23">
        <f>SUM(M23:M30)</f>
        <v>117386250427.67982</v>
      </c>
      <c r="N22" s="19"/>
      <c r="O22" s="19"/>
    </row>
    <row r="23" spans="1:16" x14ac:dyDescent="0.25">
      <c r="B23" s="12" t="s">
        <v>17</v>
      </c>
      <c r="C23" s="56">
        <v>9406294414.5300007</v>
      </c>
      <c r="D23" s="56">
        <v>10578413222.859999</v>
      </c>
      <c r="E23" s="56">
        <v>35221058153.18</v>
      </c>
      <c r="F23" s="56">
        <v>42385591756.930008</v>
      </c>
      <c r="G23" s="56">
        <v>50040460845.200012</v>
      </c>
      <c r="H23" s="56">
        <v>59918597631.980011</v>
      </c>
      <c r="I23" s="22">
        <v>69388228747.340012</v>
      </c>
      <c r="J23" s="22">
        <v>78187103216.979996</v>
      </c>
      <c r="K23" s="22">
        <v>93054532430.300003</v>
      </c>
      <c r="L23" s="22">
        <v>107587401597.76988</v>
      </c>
      <c r="M23" s="22">
        <v>115788331452.66983</v>
      </c>
      <c r="N23" s="19"/>
      <c r="O23" s="19"/>
    </row>
    <row r="24" spans="1:16" x14ac:dyDescent="0.25">
      <c r="B24" s="12" t="s">
        <v>18</v>
      </c>
      <c r="C24" s="61">
        <v>0</v>
      </c>
      <c r="D24" s="61">
        <v>0</v>
      </c>
      <c r="E24" s="61">
        <v>0</v>
      </c>
      <c r="F24" s="56">
        <v>23409.1</v>
      </c>
      <c r="G24" s="61">
        <v>0</v>
      </c>
      <c r="H24" s="61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19"/>
      <c r="O24" s="19"/>
    </row>
    <row r="25" spans="1:16" x14ac:dyDescent="0.25">
      <c r="B25" s="12" t="s">
        <v>19</v>
      </c>
      <c r="C25" s="61">
        <v>0</v>
      </c>
      <c r="D25" s="61">
        <v>0</v>
      </c>
      <c r="E25" s="57">
        <v>320748.39999999997</v>
      </c>
      <c r="F25" s="56">
        <v>413696.30999999994</v>
      </c>
      <c r="G25" s="57">
        <v>338276.91000000003</v>
      </c>
      <c r="H25" s="57">
        <v>352058.88</v>
      </c>
      <c r="I25" s="22">
        <v>357251.62000000005</v>
      </c>
      <c r="J25" s="22">
        <v>0</v>
      </c>
      <c r="K25" s="22">
        <v>0</v>
      </c>
      <c r="L25" s="22">
        <v>0</v>
      </c>
      <c r="M25" s="22">
        <v>0</v>
      </c>
      <c r="N25" s="19"/>
      <c r="O25" s="19"/>
    </row>
    <row r="26" spans="1:16" s="27" customFormat="1" x14ac:dyDescent="0.25">
      <c r="B26" s="13" t="s">
        <v>20</v>
      </c>
      <c r="C26" s="61">
        <v>0</v>
      </c>
      <c r="D26" s="61">
        <v>0</v>
      </c>
      <c r="E26" s="57">
        <v>320748.39999999997</v>
      </c>
      <c r="F26" s="57">
        <v>413696.30999999994</v>
      </c>
      <c r="G26" s="57">
        <v>338276.91000000003</v>
      </c>
      <c r="H26" s="57">
        <v>352058.88</v>
      </c>
      <c r="I26" s="22">
        <v>357251.62000000005</v>
      </c>
      <c r="J26" s="28">
        <v>0</v>
      </c>
      <c r="K26" s="28">
        <v>0</v>
      </c>
      <c r="L26" s="28">
        <v>0</v>
      </c>
      <c r="M26" s="28">
        <v>0</v>
      </c>
      <c r="N26" s="2"/>
      <c r="O26" s="2"/>
      <c r="P26" s="19"/>
    </row>
    <row r="27" spans="1:16" s="27" customFormat="1" x14ac:dyDescent="0.25">
      <c r="B27" s="13" t="s">
        <v>21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22">
        <v>0</v>
      </c>
      <c r="J27" s="28">
        <v>0</v>
      </c>
      <c r="K27" s="28">
        <v>0</v>
      </c>
      <c r="L27" s="28">
        <v>0</v>
      </c>
      <c r="M27" s="28">
        <v>0</v>
      </c>
      <c r="N27" s="2"/>
      <c r="O27" s="2"/>
      <c r="P27" s="19"/>
    </row>
    <row r="28" spans="1:16" s="27" customFormat="1" x14ac:dyDescent="0.25">
      <c r="B28" s="13" t="s">
        <v>22</v>
      </c>
      <c r="C28" s="61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22">
        <v>0</v>
      </c>
      <c r="J28" s="28">
        <v>0</v>
      </c>
      <c r="K28" s="28">
        <v>0</v>
      </c>
      <c r="L28" s="28">
        <v>0</v>
      </c>
      <c r="M28" s="28">
        <v>0</v>
      </c>
      <c r="N28" s="2"/>
      <c r="O28" s="2"/>
      <c r="P28" s="19"/>
    </row>
    <row r="29" spans="1:16" x14ac:dyDescent="0.25">
      <c r="B29" s="12" t="s">
        <v>23</v>
      </c>
      <c r="C29" s="57">
        <v>98205867.979999989</v>
      </c>
      <c r="D29" s="57">
        <v>125993600.11</v>
      </c>
      <c r="E29" s="57">
        <v>127554341.54999998</v>
      </c>
      <c r="F29" s="57">
        <v>155826384.02000001</v>
      </c>
      <c r="G29" s="57">
        <v>369541750.07999998</v>
      </c>
      <c r="H29" s="57">
        <v>482792488.34000009</v>
      </c>
      <c r="I29" s="22">
        <v>378121984.04999995</v>
      </c>
      <c r="J29" s="28">
        <v>284542869.84999996</v>
      </c>
      <c r="K29" s="28">
        <v>537488931.73000002</v>
      </c>
      <c r="L29" s="28">
        <v>1227184520.2900004</v>
      </c>
      <c r="M29" s="28">
        <v>1594349371.4200006</v>
      </c>
    </row>
    <row r="30" spans="1:16" x14ac:dyDescent="0.25">
      <c r="B30" s="12" t="s">
        <v>24</v>
      </c>
      <c r="C30" s="57">
        <v>14664388.439999999</v>
      </c>
      <c r="D30" s="57">
        <v>25125004.40000001</v>
      </c>
      <c r="E30" s="57">
        <v>22344460.670000006</v>
      </c>
      <c r="F30" s="57">
        <v>38293297.560000002</v>
      </c>
      <c r="G30" s="57">
        <v>44396678.620000005</v>
      </c>
      <c r="H30" s="57">
        <v>34185557.840000004</v>
      </c>
      <c r="I30" s="22">
        <v>192507.37</v>
      </c>
      <c r="J30" s="28">
        <v>226418.3</v>
      </c>
      <c r="K30" s="28">
        <v>326160.45</v>
      </c>
      <c r="L30" s="28">
        <v>3035754.5</v>
      </c>
      <c r="M30" s="28">
        <v>3569603.59</v>
      </c>
    </row>
    <row r="31" spans="1:16" x14ac:dyDescent="0.25">
      <c r="B31" s="7" t="s">
        <v>25</v>
      </c>
      <c r="C31" s="49">
        <v>583265073.30000007</v>
      </c>
      <c r="D31" s="49">
        <v>1087846698.1900001</v>
      </c>
      <c r="E31" s="49">
        <v>1641490038.23</v>
      </c>
      <c r="F31" s="49">
        <v>2636701066.0099998</v>
      </c>
      <c r="G31" s="49">
        <v>4116487459.3699999</v>
      </c>
      <c r="H31" s="49">
        <v>8678285677.9099998</v>
      </c>
      <c r="I31" s="23">
        <v>7414593025.3400011</v>
      </c>
      <c r="J31" s="23">
        <v>9943997036.829998</v>
      </c>
      <c r="K31" s="23">
        <f>SUM(K32:K37)</f>
        <v>10640255705.730001</v>
      </c>
      <c r="L31" s="23">
        <f>SUM(L32:L37)</f>
        <v>15350670868.279993</v>
      </c>
      <c r="M31" s="23">
        <f>SUM(M32:M37)</f>
        <v>15707686495.309986</v>
      </c>
    </row>
    <row r="32" spans="1:16" x14ac:dyDescent="0.25">
      <c r="B32" s="1" t="s">
        <v>26</v>
      </c>
      <c r="C32" s="55">
        <v>250270067.59999999</v>
      </c>
      <c r="D32" s="55">
        <v>507105841.24000001</v>
      </c>
      <c r="E32" s="55">
        <v>802830823.90999997</v>
      </c>
      <c r="F32" s="55">
        <v>1676349997.0600002</v>
      </c>
      <c r="G32" s="55">
        <v>2620607271.6099997</v>
      </c>
      <c r="H32" s="55">
        <v>6861339358.8300009</v>
      </c>
      <c r="I32" s="22">
        <v>5234455236.3500004</v>
      </c>
      <c r="J32" s="22">
        <v>7603688429.0499983</v>
      </c>
      <c r="K32" s="22">
        <v>7201108136.7600012</v>
      </c>
      <c r="L32" s="22">
        <v>6771647166.9000015</v>
      </c>
      <c r="M32" s="22">
        <v>5745864214.1599989</v>
      </c>
    </row>
    <row r="33" spans="2:13" x14ac:dyDescent="0.25">
      <c r="B33" s="1" t="s">
        <v>27</v>
      </c>
      <c r="C33" s="55">
        <v>330332353.72000003</v>
      </c>
      <c r="D33" s="55">
        <v>558064533.81000006</v>
      </c>
      <c r="E33" s="55">
        <v>796483727.37</v>
      </c>
      <c r="F33" s="55">
        <v>885991914.63</v>
      </c>
      <c r="G33" s="55">
        <v>1440344362.1799998</v>
      </c>
      <c r="H33" s="55">
        <v>1652455591.8299999</v>
      </c>
      <c r="I33" s="22">
        <v>2050907736.1299999</v>
      </c>
      <c r="J33" s="22">
        <v>2161331777.1799998</v>
      </c>
      <c r="K33" s="22">
        <v>3235317032.5299993</v>
      </c>
      <c r="L33" s="22">
        <v>7777212349.5999908</v>
      </c>
      <c r="M33" s="22">
        <v>8370221165.9699879</v>
      </c>
    </row>
    <row r="34" spans="2:13" x14ac:dyDescent="0.25">
      <c r="B34" s="1" t="s">
        <v>28</v>
      </c>
      <c r="C34" s="55">
        <v>0</v>
      </c>
      <c r="D34" s="55">
        <v>16568627.609999999</v>
      </c>
      <c r="E34" s="55">
        <v>24811370.060000006</v>
      </c>
      <c r="F34" s="55">
        <v>57186883.729999989</v>
      </c>
      <c r="G34" s="55">
        <v>6493216.6000000006</v>
      </c>
      <c r="H34" s="55">
        <v>7133376.9000000004</v>
      </c>
      <c r="I34" s="22">
        <v>6444402.9699999997</v>
      </c>
      <c r="J34" s="22">
        <v>2690399.44</v>
      </c>
      <c r="K34" s="22">
        <v>4766339.78</v>
      </c>
      <c r="L34" s="22">
        <v>9783240.5199999996</v>
      </c>
      <c r="M34" s="22">
        <v>6268289.9099999992</v>
      </c>
    </row>
    <row r="35" spans="2:13" x14ac:dyDescent="0.25">
      <c r="B35" s="1" t="s">
        <v>29</v>
      </c>
      <c r="C35" s="55">
        <v>2662651.98</v>
      </c>
      <c r="D35" s="55">
        <v>6107695.5299999993</v>
      </c>
      <c r="E35" s="55">
        <v>17364116.890000001</v>
      </c>
      <c r="F35" s="55">
        <v>17172270.59</v>
      </c>
      <c r="G35" s="55">
        <v>49042608.979999997</v>
      </c>
      <c r="H35" s="55">
        <v>117314531.10000001</v>
      </c>
      <c r="I35" s="22">
        <v>96510112.010000005</v>
      </c>
      <c r="J35" s="22">
        <v>113074807.05</v>
      </c>
      <c r="K35" s="22">
        <v>38700</v>
      </c>
      <c r="L35" s="22">
        <v>95094354.400000006</v>
      </c>
      <c r="M35" s="22">
        <v>53388877.600000001</v>
      </c>
    </row>
    <row r="36" spans="2:13" x14ac:dyDescent="0.25">
      <c r="B36" s="1" t="s">
        <v>30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  <c r="H36" s="55">
        <v>40042819.25</v>
      </c>
      <c r="I36" s="22">
        <v>26275537.879999999</v>
      </c>
      <c r="J36" s="22">
        <v>63211624.109999999</v>
      </c>
      <c r="K36" s="22">
        <v>199025496.66000003</v>
      </c>
      <c r="L36" s="22">
        <v>696933756.8599999</v>
      </c>
      <c r="M36" s="22">
        <v>1531943947.6700001</v>
      </c>
    </row>
    <row r="37" spans="2:13" x14ac:dyDescent="0.25">
      <c r="B37" s="1" t="s">
        <v>31</v>
      </c>
      <c r="C37" s="58">
        <v>0</v>
      </c>
      <c r="D37" s="58">
        <v>0</v>
      </c>
      <c r="E37" s="58">
        <v>0</v>
      </c>
      <c r="F37" s="58">
        <v>0</v>
      </c>
      <c r="G37" s="58">
        <v>0</v>
      </c>
      <c r="H37" s="58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</row>
    <row r="38" spans="2:13" x14ac:dyDescent="0.25">
      <c r="B38" s="10" t="s">
        <v>32</v>
      </c>
      <c r="C38" s="44"/>
      <c r="D38" s="44"/>
      <c r="E38" s="44"/>
      <c r="F38" s="44"/>
      <c r="G38" s="44"/>
      <c r="H38" s="44"/>
      <c r="I38" s="26"/>
      <c r="J38" s="26"/>
      <c r="K38" s="26"/>
      <c r="L38" s="26"/>
      <c r="M38" s="26"/>
    </row>
    <row r="39" spans="2:13" ht="17.25" customHeight="1" x14ac:dyDescent="0.25">
      <c r="B39" s="11" t="s">
        <v>33</v>
      </c>
      <c r="C39" s="50">
        <f t="shared" ref="C39:K39" si="0">C12-C22</f>
        <v>1920518583.8899994</v>
      </c>
      <c r="D39" s="50">
        <f t="shared" si="0"/>
        <v>11696022659.830002</v>
      </c>
      <c r="E39" s="50">
        <f t="shared" si="0"/>
        <v>21492932740.190018</v>
      </c>
      <c r="F39" s="50">
        <f t="shared" si="0"/>
        <v>10053349402.999992</v>
      </c>
      <c r="G39" s="50">
        <f t="shared" si="0"/>
        <v>9280912586.3099899</v>
      </c>
      <c r="H39" s="50">
        <f t="shared" si="0"/>
        <v>9631021320.9200287</v>
      </c>
      <c r="I39" s="25">
        <f t="shared" si="0"/>
        <v>16607610207.409988</v>
      </c>
      <c r="J39" s="25">
        <f t="shared" si="0"/>
        <v>15945441270.809998</v>
      </c>
      <c r="K39" s="25">
        <f t="shared" si="0"/>
        <v>7760534793.720047</v>
      </c>
      <c r="L39" s="25">
        <f>L12-L22</f>
        <v>8065442131.3201294</v>
      </c>
      <c r="M39" s="25">
        <f>M12-M22</f>
        <v>16285045861.780151</v>
      </c>
    </row>
    <row r="40" spans="2:13" x14ac:dyDescent="0.25">
      <c r="B40" s="11" t="s">
        <v>34</v>
      </c>
      <c r="C40" s="50">
        <f t="shared" ref="C40:K40" si="1">C19-C31</f>
        <v>-93186943.440000057</v>
      </c>
      <c r="D40" s="50">
        <f t="shared" si="1"/>
        <v>-425523717.19000006</v>
      </c>
      <c r="E40" s="50">
        <f t="shared" si="1"/>
        <v>-759905164.19999993</v>
      </c>
      <c r="F40" s="50">
        <f t="shared" si="1"/>
        <v>-985388569.17999959</v>
      </c>
      <c r="G40" s="50">
        <f t="shared" si="1"/>
        <v>-754277187.55999947</v>
      </c>
      <c r="H40" s="50">
        <f t="shared" si="1"/>
        <v>-2976004060.0300007</v>
      </c>
      <c r="I40" s="25">
        <f t="shared" si="1"/>
        <v>-2411473214.3600016</v>
      </c>
      <c r="J40" s="25">
        <f t="shared" si="1"/>
        <v>-4557473642.6699972</v>
      </c>
      <c r="K40" s="25">
        <f t="shared" si="1"/>
        <v>-700219061.86001587</v>
      </c>
      <c r="L40" s="25">
        <f>L19-L31</f>
        <v>-924555838.19999504</v>
      </c>
      <c r="M40" s="25">
        <f>M19-M31</f>
        <v>-4881560444.3899841</v>
      </c>
    </row>
    <row r="41" spans="2:13" x14ac:dyDescent="0.25">
      <c r="B41" s="11" t="s">
        <v>35</v>
      </c>
      <c r="C41" s="50">
        <f t="shared" ref="C41:K41" si="2">C11-C21</f>
        <v>1827331640.4499989</v>
      </c>
      <c r="D41" s="50">
        <f t="shared" si="2"/>
        <v>11270498942.640001</v>
      </c>
      <c r="E41" s="50">
        <f t="shared" si="2"/>
        <v>20733027575.990013</v>
      </c>
      <c r="F41" s="50">
        <f t="shared" si="2"/>
        <v>9067960833.8199997</v>
      </c>
      <c r="G41" s="50">
        <f t="shared" si="2"/>
        <v>8526635398.7499924</v>
      </c>
      <c r="H41" s="50">
        <f t="shared" si="2"/>
        <v>6655017260.8900299</v>
      </c>
      <c r="I41" s="25">
        <f t="shared" si="2"/>
        <v>14196136993.049988</v>
      </c>
      <c r="J41" s="25">
        <f t="shared" si="2"/>
        <v>11387967628.139999</v>
      </c>
      <c r="K41" s="25">
        <f t="shared" si="2"/>
        <v>7060315731.8600311</v>
      </c>
      <c r="L41" s="25">
        <f>L11-L21</f>
        <v>7140886293.1201324</v>
      </c>
      <c r="M41" s="25">
        <f>M11-M21</f>
        <v>11403485417.390167</v>
      </c>
    </row>
    <row r="42" spans="2:13" x14ac:dyDescent="0.25">
      <c r="B42" s="11" t="s">
        <v>36</v>
      </c>
      <c r="C42" s="50">
        <f t="shared" ref="C42:K42" si="3">C41</f>
        <v>1827331640.4499989</v>
      </c>
      <c r="D42" s="50">
        <f t="shared" si="3"/>
        <v>11270498942.640001</v>
      </c>
      <c r="E42" s="50">
        <f t="shared" si="3"/>
        <v>20733027575.990013</v>
      </c>
      <c r="F42" s="50">
        <f t="shared" si="3"/>
        <v>9067960833.8199997</v>
      </c>
      <c r="G42" s="50">
        <f t="shared" si="3"/>
        <v>8526635398.7499924</v>
      </c>
      <c r="H42" s="50">
        <f t="shared" si="3"/>
        <v>6655017260.8900299</v>
      </c>
      <c r="I42" s="25">
        <f t="shared" si="3"/>
        <v>14196136993.049988</v>
      </c>
      <c r="J42" s="25">
        <f t="shared" si="3"/>
        <v>11387967628.139999</v>
      </c>
      <c r="K42" s="25">
        <f t="shared" si="3"/>
        <v>7060315731.8600311</v>
      </c>
      <c r="L42" s="25">
        <f>L41</f>
        <v>7140886293.1201324</v>
      </c>
      <c r="M42" s="25">
        <f>M41</f>
        <v>11403485417.390167</v>
      </c>
    </row>
    <row r="43" spans="2:13" x14ac:dyDescent="0.25">
      <c r="B43" s="10" t="s">
        <v>37</v>
      </c>
      <c r="C43" s="44">
        <v>-25060000</v>
      </c>
      <c r="D43" s="44">
        <v>787162172.89999998</v>
      </c>
      <c r="E43" s="44">
        <v>472531433.20999998</v>
      </c>
      <c r="F43" s="44">
        <v>640037850.22000015</v>
      </c>
      <c r="G43" s="44">
        <v>745223319.36999989</v>
      </c>
      <c r="H43" s="44">
        <v>980806187.98000002</v>
      </c>
      <c r="I43" s="24">
        <v>1062868936.7</v>
      </c>
      <c r="J43" s="24">
        <v>472799851.22000003</v>
      </c>
      <c r="K43" s="24">
        <f>K44+K47</f>
        <v>100277877.2</v>
      </c>
      <c r="L43" s="24">
        <f>L44+L47</f>
        <v>35000</v>
      </c>
      <c r="M43" s="24">
        <f>M44+M47</f>
        <v>0</v>
      </c>
    </row>
    <row r="44" spans="2:13" x14ac:dyDescent="0.25">
      <c r="B44" s="9" t="s">
        <v>38</v>
      </c>
      <c r="C44" s="62">
        <v>0</v>
      </c>
      <c r="D44" s="45">
        <v>796666668</v>
      </c>
      <c r="E44" s="45">
        <v>499999998</v>
      </c>
      <c r="F44" s="45">
        <v>999999996.00000012</v>
      </c>
      <c r="G44" s="45">
        <v>949999996.99999988</v>
      </c>
      <c r="H44" s="45">
        <v>999999996</v>
      </c>
      <c r="I44" s="23">
        <v>1079999996</v>
      </c>
      <c r="J44" s="23">
        <v>477774487.67000002</v>
      </c>
      <c r="K44" s="23">
        <f>SUM(K45:K46)</f>
        <v>100277877.2</v>
      </c>
      <c r="L44" s="23">
        <f>SUM(L45:L46)</f>
        <v>35000</v>
      </c>
      <c r="M44" s="23">
        <f>SUM(M45:M46)</f>
        <v>0</v>
      </c>
    </row>
    <row r="45" spans="2:13" x14ac:dyDescent="0.25">
      <c r="B45" s="8" t="s">
        <v>39</v>
      </c>
      <c r="C45" s="64">
        <v>0</v>
      </c>
      <c r="D45" s="51">
        <v>796666668</v>
      </c>
      <c r="E45" s="51">
        <v>499999998</v>
      </c>
      <c r="F45" s="51">
        <v>999999996.00000012</v>
      </c>
      <c r="G45" s="51">
        <v>949999996.99999988</v>
      </c>
      <c r="H45" s="51">
        <v>999999996</v>
      </c>
      <c r="I45" s="22">
        <v>999999996</v>
      </c>
      <c r="J45" s="22">
        <v>477774487.67000002</v>
      </c>
      <c r="K45" s="22">
        <v>87480000</v>
      </c>
      <c r="L45" s="22">
        <v>35000</v>
      </c>
      <c r="M45" s="22">
        <v>0</v>
      </c>
    </row>
    <row r="46" spans="2:13" x14ac:dyDescent="0.25">
      <c r="B46" s="8" t="s">
        <v>40</v>
      </c>
      <c r="C46" s="64">
        <v>0</v>
      </c>
      <c r="D46" s="64">
        <v>0</v>
      </c>
      <c r="E46" s="63">
        <v>0</v>
      </c>
      <c r="F46" s="63">
        <v>0</v>
      </c>
      <c r="G46" s="63">
        <v>0</v>
      </c>
      <c r="H46" s="63">
        <v>0</v>
      </c>
      <c r="I46" s="22">
        <v>80000000</v>
      </c>
      <c r="J46" s="22">
        <v>0</v>
      </c>
      <c r="K46" s="22">
        <v>12797877.199999999</v>
      </c>
      <c r="L46" s="22">
        <v>0</v>
      </c>
      <c r="M46" s="22">
        <v>0</v>
      </c>
    </row>
    <row r="47" spans="2:13" x14ac:dyDescent="0.25">
      <c r="B47" s="7" t="s">
        <v>41</v>
      </c>
      <c r="C47" s="48">
        <v>25060000</v>
      </c>
      <c r="D47" s="48">
        <v>9504495.1000000015</v>
      </c>
      <c r="E47" s="48">
        <v>27468564.790000003</v>
      </c>
      <c r="F47" s="48">
        <v>359962145.78000003</v>
      </c>
      <c r="G47" s="48">
        <v>204776677.63</v>
      </c>
      <c r="H47" s="48">
        <v>19193808.020000003</v>
      </c>
      <c r="I47" s="23">
        <v>17131059.299999997</v>
      </c>
      <c r="J47" s="23">
        <v>4974636.45</v>
      </c>
      <c r="K47" s="23">
        <f>SUM(K48:K50)</f>
        <v>0</v>
      </c>
      <c r="L47" s="23">
        <f>SUM(L48:L50)</f>
        <v>0</v>
      </c>
      <c r="M47" s="23">
        <f>SUM(M48:M50)</f>
        <v>0</v>
      </c>
    </row>
    <row r="48" spans="2:13" x14ac:dyDescent="0.25">
      <c r="B48" s="6" t="s">
        <v>42</v>
      </c>
      <c r="C48" s="52">
        <v>25060000</v>
      </c>
      <c r="D48" s="65">
        <v>0</v>
      </c>
      <c r="E48" s="65">
        <v>0</v>
      </c>
      <c r="F48" s="65">
        <v>0</v>
      </c>
      <c r="G48" s="65">
        <v>0</v>
      </c>
      <c r="H48" s="65">
        <v>0</v>
      </c>
      <c r="I48" s="22">
        <v>0</v>
      </c>
      <c r="J48" s="22">
        <v>0</v>
      </c>
      <c r="K48" s="41">
        <v>0</v>
      </c>
      <c r="L48" s="41">
        <v>0</v>
      </c>
      <c r="M48" s="41">
        <v>0</v>
      </c>
    </row>
    <row r="49" spans="2:13" x14ac:dyDescent="0.25">
      <c r="B49" s="6" t="s">
        <v>43</v>
      </c>
      <c r="C49" s="65">
        <v>0</v>
      </c>
      <c r="D49" s="52">
        <v>9504495.1000000015</v>
      </c>
      <c r="E49" s="52">
        <v>4284148.34</v>
      </c>
      <c r="F49" s="52">
        <v>359962145.78000003</v>
      </c>
      <c r="G49" s="52">
        <v>204776677.63</v>
      </c>
      <c r="H49" s="52">
        <v>19193808.020000003</v>
      </c>
      <c r="I49" s="21">
        <v>17131059.299999997</v>
      </c>
      <c r="J49" s="40">
        <v>4974636.45</v>
      </c>
      <c r="K49" s="41">
        <v>0</v>
      </c>
      <c r="L49" s="41">
        <v>0</v>
      </c>
      <c r="M49" s="41">
        <v>0</v>
      </c>
    </row>
    <row r="50" spans="2:13" ht="15.75" thickBot="1" x14ac:dyDescent="0.3">
      <c r="B50" s="18" t="s">
        <v>44</v>
      </c>
      <c r="C50" s="66">
        <v>0</v>
      </c>
      <c r="D50" s="66">
        <v>0</v>
      </c>
      <c r="E50" s="53">
        <v>23184416.449999999</v>
      </c>
      <c r="F50" s="66">
        <v>0</v>
      </c>
      <c r="G50" s="66">
        <v>0</v>
      </c>
      <c r="H50" s="66">
        <v>0</v>
      </c>
      <c r="I50" s="20">
        <v>0</v>
      </c>
      <c r="J50" s="20">
        <v>0</v>
      </c>
      <c r="K50" s="42">
        <v>0</v>
      </c>
      <c r="L50" s="42">
        <v>0</v>
      </c>
      <c r="M50" s="42">
        <v>0</v>
      </c>
    </row>
    <row r="51" spans="2:13" x14ac:dyDescent="0.25">
      <c r="B51" s="5" t="s">
        <v>45</v>
      </c>
      <c r="C51" s="5"/>
      <c r="D51" s="5"/>
      <c r="E51" s="5"/>
      <c r="F51" s="5"/>
      <c r="G51" s="5"/>
      <c r="H51" s="5"/>
      <c r="I51" s="4"/>
      <c r="J51" s="19"/>
      <c r="K51" s="19"/>
      <c r="L51" s="19"/>
      <c r="M51" s="19"/>
    </row>
    <row r="52" spans="2:13" x14ac:dyDescent="0.25">
      <c r="B52" s="3"/>
      <c r="C52" s="3"/>
      <c r="D52" s="3"/>
      <c r="E52" s="3"/>
      <c r="F52" s="3"/>
      <c r="G52" s="3"/>
      <c r="H52" s="3"/>
      <c r="I52" s="19"/>
      <c r="J52" s="19"/>
      <c r="K52" s="19"/>
      <c r="L52" s="19"/>
      <c r="M52" s="19"/>
    </row>
    <row r="53" spans="2:13" x14ac:dyDescent="0.25">
      <c r="B53" s="3"/>
      <c r="C53" s="3"/>
      <c r="D53" s="3"/>
      <c r="E53" s="3"/>
      <c r="F53" s="3"/>
      <c r="G53" s="3"/>
      <c r="H53" s="3"/>
      <c r="I53" s="19"/>
      <c r="J53" s="19"/>
      <c r="K53" s="19"/>
      <c r="L53" s="19"/>
      <c r="M53" s="19"/>
    </row>
    <row r="54" spans="2:13" x14ac:dyDescent="0.25">
      <c r="B54" s="3"/>
      <c r="C54" s="3"/>
      <c r="D54" s="3"/>
      <c r="E54" s="3"/>
      <c r="F54" s="3"/>
      <c r="G54" s="3"/>
      <c r="H54" s="3"/>
      <c r="I54" s="19"/>
      <c r="J54" s="19"/>
      <c r="K54" s="19"/>
      <c r="L54" s="19"/>
      <c r="M54" s="19"/>
    </row>
    <row r="55" spans="2:13" x14ac:dyDescent="0.25">
      <c r="B55" s="3"/>
      <c r="C55" s="3"/>
      <c r="D55" s="3"/>
      <c r="E55" s="3"/>
      <c r="F55" s="3"/>
      <c r="G55" s="3"/>
      <c r="H55" s="3"/>
      <c r="I55" s="19"/>
      <c r="J55" s="19"/>
      <c r="K55" s="19"/>
      <c r="L55" s="19"/>
      <c r="M55" s="19"/>
    </row>
    <row r="56" spans="2:13" x14ac:dyDescent="0.25">
      <c r="I56" s="19"/>
      <c r="J56" s="19"/>
      <c r="K56" s="19"/>
      <c r="L56" s="19"/>
      <c r="M56" s="19"/>
    </row>
    <row r="57" spans="2:13" x14ac:dyDescent="0.25">
      <c r="I57" s="19"/>
      <c r="J57" s="19"/>
      <c r="K57" s="19"/>
      <c r="L57" s="19"/>
      <c r="M57" s="19"/>
    </row>
    <row r="58" spans="2:13" x14ac:dyDescent="0.25">
      <c r="I58" s="19"/>
      <c r="J58" s="19"/>
      <c r="K58" s="19"/>
      <c r="L58" s="19"/>
      <c r="M58" s="19"/>
    </row>
    <row r="59" spans="2:13" x14ac:dyDescent="0.25">
      <c r="I59" s="19"/>
      <c r="J59" s="19"/>
      <c r="K59" s="19"/>
      <c r="L59" s="19"/>
      <c r="M59" s="19"/>
    </row>
    <row r="60" spans="2:13" x14ac:dyDescent="0.25">
      <c r="I60" s="19"/>
      <c r="J60" s="19"/>
      <c r="K60" s="19"/>
      <c r="L60" s="19"/>
      <c r="M60" s="19"/>
    </row>
    <row r="61" spans="2:13" x14ac:dyDescent="0.25">
      <c r="I61" s="19"/>
      <c r="J61" s="19"/>
      <c r="K61" s="19"/>
      <c r="L61" s="19"/>
      <c r="M61" s="19"/>
    </row>
    <row r="62" spans="2:13" x14ac:dyDescent="0.25">
      <c r="I62" s="19"/>
      <c r="J62" s="19"/>
      <c r="K62" s="19"/>
      <c r="L62" s="19"/>
      <c r="M62" s="19"/>
    </row>
  </sheetData>
  <mergeCells count="4">
    <mergeCell ref="B6:L6"/>
    <mergeCell ref="B5:L5"/>
    <mergeCell ref="B4:L4"/>
    <mergeCell ref="B3:L3"/>
  </mergeCells>
  <pageMargins left="0.7" right="0.7" top="0.75" bottom="0.75" header="0.3" footer="0.3"/>
  <pageSetup orientation="portrait" horizontalDpi="4294967295" verticalDpi="4294967295" r:id="rId1"/>
  <ignoredErrors>
    <ignoredError sqref="K1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511edb72c5706929b676b46c6dcc249a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7f46199a52c0f81b2861ac73db068e75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9100588-ee89-45b2-81d6-a67d223ce91b">
      <UserInfo>
        <DisplayName>Paola I. Chaljub Then</DisplayName>
        <AccountId>107</AccountId>
        <AccountType/>
      </UserInfo>
      <UserInfo>
        <DisplayName>Rafael F. Jovine Z.</DisplayName>
        <AccountId>97</AccountId>
        <AccountType/>
      </UserInfo>
      <UserInfo>
        <DisplayName>Kevin Jose Rodriguez Acosta</DisplayName>
        <AccountId>9</AccountId>
        <AccountType/>
      </UserInfo>
      <UserInfo>
        <DisplayName>Juan E.  Portalatin G.</DisplayName>
        <AccountId>18</AccountId>
        <AccountType/>
      </UserInfo>
      <UserInfo>
        <DisplayName>Pablo J. Páez Solano</DisplayName>
        <AccountId>32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E1DA52B-C326-4436-9AD8-546F4970C8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A4D516-45D0-4673-9802-03B5EF5531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07783A-2975-487A-B97C-89C1064A8FA6}">
  <ds:schemaRefs>
    <ds:schemaRef ds:uri="f7c7372e-77c9-4c4a-9e9a-3e04be05905d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09100588-ee89-45b2-81d6-a67d223ce91b"/>
    <ds:schemaRef ds:uri="http://purl.org/dc/terms/"/>
    <ds:schemaRef ds:uri="http://purl.org/dc/elements/1.1/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2014-2024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Fermín</dc:creator>
  <cp:keywords/>
  <dc:description/>
  <cp:lastModifiedBy>Luis Antonio Rodriguez Gutierrez</cp:lastModifiedBy>
  <cp:revision/>
  <dcterms:created xsi:type="dcterms:W3CDTF">2017-02-22T19:21:28Z</dcterms:created>
  <dcterms:modified xsi:type="dcterms:W3CDTF">2025-03-10T14:39:26Z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2022-04-04T18:08:52Z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17c40093-5c51-45b3-8e2d-8d84862b87ab</vt:lpwstr>
  </property>
  <property fmtid="{D5CDD505-2E9C-101B-9397-08002B2CF9AE}" pid="8" name="MSIP_Label_b5510b9d-1611-4022-8488-41b0fd106d01_ContentBits">
    <vt:lpwstr>0</vt:lpwstr>
  </property>
  <property fmtid="{D5CDD505-2E9C-101B-9397-08002B2CF9AE}" pid="9" name="ContentTypeId">
    <vt:lpwstr>0x01010050FE607C767B914093B307CF718B3ABD</vt:lpwstr>
  </property>
</Properties>
</file>