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72.16.14.158\Div. Financiera\Secc. Activo Fijo y Contab\Estados Financieros\2026\2026_08\"/>
    </mc:Choice>
  </mc:AlternateContent>
  <xr:revisionPtr revIDLastSave="0" documentId="13_ncr:1_{84F0CD1F-6E31-44C1-839E-F6A13AA088EF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Balance General -Agosto 2026" sheetId="7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9" i="70" l="1"/>
  <c r="C53" i="70" s="1"/>
  <c r="C18" i="70"/>
  <c r="C58" i="70" l="1"/>
  <c r="C68" i="70" l="1"/>
  <c r="C60" i="70" l="1"/>
  <c r="C62" i="70" s="1"/>
  <c r="C75" i="70" l="1"/>
  <c r="C73" i="70"/>
  <c r="C77" i="70" l="1"/>
</calcChain>
</file>

<file path=xl/sharedStrings.xml><?xml version="1.0" encoding="utf-8"?>
<sst xmlns="http://schemas.openxmlformats.org/spreadsheetml/2006/main" count="60" uniqueCount="59">
  <si>
    <t xml:space="preserve">ACTIVOS </t>
  </si>
  <si>
    <t xml:space="preserve">ACTIVOS CORRIENTES </t>
  </si>
  <si>
    <t>EXISTENCIA EN BIENES DE CAMBIO Y CONSUMOS</t>
  </si>
  <si>
    <t xml:space="preserve">TOTAL ACTIVOS CORRIENTES </t>
  </si>
  <si>
    <t xml:space="preserve">ACTIVOS NO CORRIENTES </t>
  </si>
  <si>
    <t>EDIFICACIONES</t>
  </si>
  <si>
    <t>SUB TOTAL DE BIENES EN USO</t>
  </si>
  <si>
    <t>TOTAL DE BIENES EN USO</t>
  </si>
  <si>
    <t>BIENES INTANGIBLES</t>
  </si>
  <si>
    <t>TOTAL DE BIENES INTANGIBLES</t>
  </si>
  <si>
    <t xml:space="preserve">TOTAL ACTIVOS NO CORRIENTES </t>
  </si>
  <si>
    <t xml:space="preserve">PASIVOS Y PATRIMONIO </t>
  </si>
  <si>
    <t>PASIVOS CORRIENTES</t>
  </si>
  <si>
    <t>TOTAL PASIVO CORRIENTES</t>
  </si>
  <si>
    <t>TOTAL PASIVOS Y PATRIMONIO</t>
  </si>
  <si>
    <t>CAJA CHICA</t>
  </si>
  <si>
    <t>BIENES EN USO</t>
  </si>
  <si>
    <t>PAQUETES  Y PROGRAMAS DE COMPUTACIÓN</t>
  </si>
  <si>
    <t>MENOS:  DEPRECIACIÓN DE BIENES INTANGIBLES</t>
  </si>
  <si>
    <t>TOTAL DE ACTIVOS CORRIENTES Y NO CORRIENTES</t>
  </si>
  <si>
    <t>EQUIPO MEDICO Y DE LABORATORIO</t>
  </si>
  <si>
    <t>ELECTRODOMESTICOS</t>
  </si>
  <si>
    <t>MUEBLES DE OFICINA Y ESTANTERIA</t>
  </si>
  <si>
    <t>OTROS MOBILIARIOS Y EQUIPOS NO IDENTIFICADOS PRECEDENTEMENTE</t>
  </si>
  <si>
    <t>MUEBLES DE ALOJAMIENTOS</t>
  </si>
  <si>
    <t>EQUIPOS DE COMPUTO</t>
  </si>
  <si>
    <t>CAMARAS FOTOGRAFICAS Y VIDEOS</t>
  </si>
  <si>
    <t>EQUIPOS RECREATIVOS</t>
  </si>
  <si>
    <t>CARROCERIAS Y REMOLQUES</t>
  </si>
  <si>
    <t>EQUIPO DE ELEVACION</t>
  </si>
  <si>
    <t>OTROS EQUIPOS DE TRANSPORTE</t>
  </si>
  <si>
    <t>SISTEMA DE AIRE ACONDICIONADO, CALEFACCION Y REFRIGERACION INDUSTRIAL</t>
  </si>
  <si>
    <t>EQUIPOS DE COMUNICACIÓN, TELECOMUNICACIONES Y SEÑALAMIENTO</t>
  </si>
  <si>
    <t>EQUIPO DE GENERACION ELECTRICA, APARATOS Y ACCESORIOS ELECTRICOS</t>
  </si>
  <si>
    <t>HERRAMIENTAS Y MAQUINAS-HERRAMIENTAS</t>
  </si>
  <si>
    <t>EQUIPOS DE SEGURIDAD</t>
  </si>
  <si>
    <t>PROGRAMAS DE INFORMATICA Y BASE DE DATOS</t>
  </si>
  <si>
    <t xml:space="preserve">BALANCE GENERAL </t>
  </si>
  <si>
    <t>MAQUINARIA Y EQUIPO INDUSTRIAL</t>
  </si>
  <si>
    <t>PASIVOS NO CORRIENTES</t>
  </si>
  <si>
    <t>TOTAL PASIVO NO CORRIENTES</t>
  </si>
  <si>
    <t>PRESTAMOS POR PAGAR A LARGO PLAZO</t>
  </si>
  <si>
    <t>CUENTAS POR PARGAR A LARGO PLAZO</t>
  </si>
  <si>
    <t>AUTOMOVILES Y CAMIONES</t>
  </si>
  <si>
    <t>ANTIGÜEDADES, BIENES ARTÍSTICOS Y OTROS OBJETOS DE VALOR</t>
  </si>
  <si>
    <t>(VALORES EN RD$)</t>
  </si>
  <si>
    <t xml:space="preserve">OTROS EQUIPOS </t>
  </si>
  <si>
    <t xml:space="preserve">EQUIPO METEOROLÓGICO Y SISMOLÓGICO </t>
  </si>
  <si>
    <t>EQUIPOS DE DEFENSA</t>
  </si>
  <si>
    <t>EQUIPOS Y APARATOS AUDIOVISUALES</t>
  </si>
  <si>
    <t>INSTRUMENTAL MÉDICO Y DE LABORATORIO</t>
  </si>
  <si>
    <t>Encargada División Financiera</t>
  </si>
  <si>
    <t xml:space="preserve"> </t>
  </si>
  <si>
    <t>AL 31 agosto  DE 2026</t>
  </si>
  <si>
    <t>CUENTAS POR PAGAR Y PAGOS A PROVEEDORES</t>
  </si>
  <si>
    <t>PATRIMONIO (TOTAL DE ACTIVOS-TOTAL DE PASIVOS)</t>
  </si>
  <si>
    <r>
      <rPr>
        <b/>
        <sz val="12"/>
        <color indexed="8"/>
        <rFont val="Calibri"/>
        <family val="2"/>
        <scheme val="minor"/>
      </rPr>
      <t>MENOS:</t>
    </r>
    <r>
      <rPr>
        <sz val="12"/>
        <color indexed="8"/>
        <rFont val="Calibri"/>
        <family val="2"/>
        <scheme val="minor"/>
      </rPr>
      <t xml:space="preserve">  DEPRECIACIÓN</t>
    </r>
  </si>
  <si>
    <t xml:space="preserve">ALBA DOM. REYES </t>
  </si>
  <si>
    <t xml:space="preserve">FONDO REPONIBLE INSTITUCIONAL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</si>
</sst>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&quot;$&quot;* #,##0.00_-;\-&quot;$&quot;* #,##0.00_-;_-&quot;$&quot;* &quot;-&quot;??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tifex CF"/>
      <family val="3"/>
    </font>
    <font>
      <b/>
      <sz val="14"/>
      <color theme="1"/>
      <name val="Artifex CF"/>
      <family val="3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9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43" fontId="0" fillId="0" borderId="0" xfId="0" applyNumberFormat="1"/>
    <xf numFmtId="0" fontId="3" fillId="0" borderId="0" xfId="0" applyFont="1"/>
    <xf numFmtId="39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3" fontId="0" fillId="0" borderId="0" xfId="1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43" fontId="3" fillId="0" borderId="0" xfId="0" applyNumberFormat="1" applyFont="1" applyAlignment="1">
      <alignment horizontal="right"/>
    </xf>
    <xf numFmtId="43" fontId="7" fillId="0" borderId="2" xfId="0" applyNumberFormat="1" applyFont="1" applyBorder="1" applyAlignment="1">
      <alignment horizontal="right"/>
    </xf>
    <xf numFmtId="0" fontId="10" fillId="0" borderId="0" xfId="0" applyFont="1"/>
    <xf numFmtId="43" fontId="7" fillId="0" borderId="0" xfId="0" applyNumberFormat="1" applyFont="1" applyAlignment="1">
      <alignment horizontal="right"/>
    </xf>
    <xf numFmtId="43" fontId="10" fillId="0" borderId="0" xfId="0" applyNumberFormat="1" applyFont="1" applyAlignment="1">
      <alignment horizontal="right"/>
    </xf>
    <xf numFmtId="0" fontId="11" fillId="0" borderId="0" xfId="0" applyFont="1"/>
    <xf numFmtId="43" fontId="0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43" fontId="9" fillId="0" borderId="0" xfId="1" applyFont="1" applyFill="1" applyAlignment="1">
      <alignment horizontal="right"/>
    </xf>
    <xf numFmtId="49" fontId="12" fillId="0" borderId="0" xfId="0" applyNumberFormat="1" applyFont="1" applyAlignment="1">
      <alignment horizontal="left"/>
    </xf>
    <xf numFmtId="39" fontId="9" fillId="0" borderId="0" xfId="0" applyNumberFormat="1" applyFont="1" applyAlignment="1">
      <alignment horizontal="right"/>
    </xf>
    <xf numFmtId="43" fontId="0" fillId="0" borderId="0" xfId="0" applyNumberFormat="1" applyFont="1"/>
    <xf numFmtId="43" fontId="9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43" fontId="14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43" fontId="3" fillId="0" borderId="1" xfId="0" applyNumberFormat="1" applyFont="1" applyBorder="1" applyAlignment="1">
      <alignment horizontal="right"/>
    </xf>
    <xf numFmtId="49" fontId="15" fillId="0" borderId="0" xfId="0" applyNumberFormat="1" applyFont="1" applyAlignment="1">
      <alignment horizontal="left"/>
    </xf>
    <xf numFmtId="4" fontId="0" fillId="0" borderId="0" xfId="0" applyNumberFormat="1" applyFont="1"/>
    <xf numFmtId="49" fontId="13" fillId="0" borderId="0" xfId="0" applyNumberFormat="1" applyFont="1" applyAlignment="1">
      <alignment horizontal="left"/>
    </xf>
    <xf numFmtId="43" fontId="11" fillId="0" borderId="0" xfId="0" applyNumberFormat="1" applyFont="1" applyAlignment="1">
      <alignment horizontal="right"/>
    </xf>
    <xf numFmtId="39" fontId="3" fillId="0" borderId="0" xfId="0" applyNumberFormat="1" applyFont="1" applyAlignment="1">
      <alignment horizontal="right"/>
    </xf>
    <xf numFmtId="39" fontId="9" fillId="0" borderId="1" xfId="0" applyNumberFormat="1" applyFont="1" applyBorder="1" applyAlignment="1">
      <alignment horizontal="right"/>
    </xf>
    <xf numFmtId="39" fontId="7" fillId="0" borderId="0" xfId="0" applyNumberFormat="1" applyFont="1" applyAlignment="1">
      <alignment horizontal="right"/>
    </xf>
    <xf numFmtId="49" fontId="16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43" fontId="3" fillId="2" borderId="1" xfId="0" applyNumberFormat="1" applyFont="1" applyFill="1" applyBorder="1" applyAlignment="1">
      <alignment horizontal="right" vertical="center"/>
    </xf>
    <xf numFmtId="43" fontId="17" fillId="0" borderId="0" xfId="0" applyNumberFormat="1" applyFont="1" applyAlignment="1">
      <alignment horizontal="right"/>
    </xf>
    <xf numFmtId="49" fontId="18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center"/>
    </xf>
    <xf numFmtId="49" fontId="17" fillId="0" borderId="0" xfId="0" applyNumberFormat="1" applyFont="1" applyAlignment="1">
      <alignment horizontal="center"/>
    </xf>
    <xf numFmtId="39" fontId="17" fillId="0" borderId="0" xfId="0" applyNumberFormat="1" applyFont="1" applyAlignment="1">
      <alignment horizontal="right"/>
    </xf>
    <xf numFmtId="49" fontId="18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43" fontId="7" fillId="0" borderId="1" xfId="0" applyNumberFormat="1" applyFont="1" applyBorder="1" applyAlignment="1">
      <alignment horizontal="right"/>
    </xf>
    <xf numFmtId="49" fontId="15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4">
    <cellStyle name="Millares" xfId="1" builtinId="3"/>
    <cellStyle name="Moneda 2" xfId="3" xr:uid="{6A2C580A-BB7B-45CF-B759-A01B73CDAE9C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2117909</xdr:colOff>
      <xdr:row>81</xdr:row>
      <xdr:rowOff>179294</xdr:rowOff>
    </xdr:from>
    <xdr:to>
      <xdr:col>0</xdr:col>
      <xdr:colOff>5051609</xdr:colOff>
      <xdr:row>81</xdr:row>
      <xdr:rowOff>179294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117909" y="17167412"/>
          <a:ext cx="2933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2634500</xdr:colOff>
      <xdr:row>0</xdr:row>
      <xdr:rowOff>0</xdr:rowOff>
    </xdr:from>
    <xdr:to>
      <xdr:col>0</xdr:col>
      <xdr:colOff>4486160</xdr:colOff>
      <xdr:row>8</xdr:row>
      <xdr:rowOff>91440</xdr:rowOff>
    </xdr:to>
    <xdr:pic>
      <xdr:nvPicPr>
        <xdr:cNvPr id="5" name="Imagen 4" descr="https://www.digepres.gob.do/wp-content/uploads/2020/09/Base-nuevo-logo-digepres-version-movil-2-08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500" y="0"/>
          <a:ext cx="1857375" cy="19330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5"/>
  <sheetViews>
    <sheetView tabSelected="1" topLeftCell="A8" zoomScale="85" zoomScaleNormal="85" workbookViewId="0">
      <selection activeCell="A21" sqref="A21"/>
    </sheetView>
  </sheetViews>
  <sheetFormatPr baseColWidth="10" defaultRowHeight="15"/>
  <cols>
    <col min="1" max="1" width="79.7109375" bestFit="1" customWidth="1"/>
    <col min="2" max="2" width="4.28515625" customWidth="1"/>
    <col min="3" max="3" width="21" bestFit="1" customWidth="1"/>
    <col min="4" max="4" width="19.140625" customWidth="1"/>
    <col min="5" max="5" width="11.42578125" customWidth="1"/>
    <col min="10" max="10" width="14.42578125" style="3" bestFit="1" customWidth="1"/>
    <col min="11" max="11" width="13.42578125" style="3" bestFit="1" customWidth="1"/>
    <col min="12" max="12" width="14" customWidth="1"/>
    <col min="13" max="13" width="18.5703125" bestFit="1" customWidth="1"/>
  </cols>
  <sheetData>
    <row r="1" spans="1:4">
      <c r="A1" s="10"/>
      <c r="B1" s="10"/>
      <c r="C1" s="10"/>
    </row>
    <row r="2" spans="1:4" ht="18.75" customHeight="1">
      <c r="A2" s="10"/>
      <c r="B2" s="10"/>
      <c r="C2" s="10"/>
    </row>
    <row r="3" spans="1:4" ht="18.75" customHeight="1">
      <c r="A3" s="10"/>
      <c r="B3" s="10"/>
      <c r="C3" s="10"/>
    </row>
    <row r="4" spans="1:4" ht="18.75" customHeight="1">
      <c r="A4" s="10"/>
      <c r="B4" s="10"/>
      <c r="C4" s="10"/>
    </row>
    <row r="5" spans="1:4" ht="18.75" customHeight="1">
      <c r="A5" s="10"/>
      <c r="B5" s="10"/>
      <c r="C5" s="10"/>
    </row>
    <row r="6" spans="1:4" ht="18.75" customHeight="1">
      <c r="A6" s="10"/>
      <c r="B6" s="10"/>
      <c r="C6" s="10"/>
    </row>
    <row r="7" spans="1:4" ht="18.75" customHeight="1">
      <c r="A7" s="10"/>
      <c r="B7" s="10"/>
      <c r="C7" s="10"/>
    </row>
    <row r="8" spans="1:4" ht="18.75" customHeight="1">
      <c r="A8" s="10"/>
      <c r="B8" s="10"/>
      <c r="C8" s="10"/>
    </row>
    <row r="9" spans="1:4" ht="10.5" customHeight="1">
      <c r="A9" s="10"/>
      <c r="B9" s="10"/>
      <c r="C9" s="10"/>
    </row>
    <row r="10" spans="1:4" ht="19.5">
      <c r="A10" s="8" t="s">
        <v>37</v>
      </c>
      <c r="B10" s="8"/>
      <c r="C10" s="8"/>
    </row>
    <row r="11" spans="1:4" ht="16.5">
      <c r="A11" s="9" t="s">
        <v>53</v>
      </c>
      <c r="B11" s="9"/>
      <c r="C11" s="9"/>
    </row>
    <row r="12" spans="1:4">
      <c r="A12" s="11" t="s">
        <v>45</v>
      </c>
      <c r="B12" s="11"/>
      <c r="C12" s="11"/>
      <c r="D12" s="12"/>
    </row>
    <row r="13" spans="1:4" ht="18.75">
      <c r="A13" s="13" t="s">
        <v>0</v>
      </c>
      <c r="B13" s="13"/>
      <c r="C13" s="12"/>
      <c r="D13" s="12"/>
    </row>
    <row r="14" spans="1:4" ht="18.75">
      <c r="A14" s="13" t="s">
        <v>1</v>
      </c>
      <c r="B14" s="14"/>
      <c r="C14" s="12"/>
      <c r="D14" s="12"/>
    </row>
    <row r="15" spans="1:4" ht="15.75">
      <c r="A15" s="15" t="s">
        <v>15</v>
      </c>
      <c r="B15" s="16"/>
      <c r="C15" s="17">
        <v>1088</v>
      </c>
      <c r="D15" s="12"/>
    </row>
    <row r="16" spans="1:4" ht="15.75">
      <c r="A16" s="15" t="s">
        <v>58</v>
      </c>
      <c r="B16" s="16"/>
      <c r="C16" s="17">
        <v>1810208.29</v>
      </c>
      <c r="D16" s="12"/>
    </row>
    <row r="17" spans="1:13" ht="15.75">
      <c r="A17" s="15" t="s">
        <v>2</v>
      </c>
      <c r="B17" s="16"/>
      <c r="C17" s="17">
        <v>1048244.54</v>
      </c>
      <c r="D17" s="12"/>
    </row>
    <row r="18" spans="1:13" ht="19.5" thickBot="1">
      <c r="A18" s="13" t="s">
        <v>3</v>
      </c>
      <c r="B18" s="16"/>
      <c r="C18" s="18">
        <f>C15+C16+C17</f>
        <v>2859540.83</v>
      </c>
      <c r="D18" s="12"/>
      <c r="L18" s="3"/>
    </row>
    <row r="19" spans="1:13" ht="19.5" thickTop="1">
      <c r="A19" s="19"/>
      <c r="B19" s="16"/>
      <c r="C19" s="20"/>
      <c r="D19" s="12"/>
      <c r="L19" s="3"/>
    </row>
    <row r="20" spans="1:13" ht="18.75">
      <c r="A20" s="13" t="s">
        <v>0</v>
      </c>
      <c r="B20" s="16"/>
      <c r="C20" s="21"/>
      <c r="D20" s="12"/>
      <c r="L20" s="3"/>
    </row>
    <row r="21" spans="1:13" ht="18.75">
      <c r="A21" s="13" t="s">
        <v>4</v>
      </c>
      <c r="B21" s="16"/>
      <c r="C21" s="21"/>
      <c r="D21" s="12"/>
      <c r="L21" s="3"/>
    </row>
    <row r="22" spans="1:13" ht="15.75">
      <c r="A22" s="22" t="s">
        <v>16</v>
      </c>
      <c r="B22" s="14"/>
      <c r="C22" s="23"/>
      <c r="D22" s="12"/>
      <c r="L22" s="3"/>
    </row>
    <row r="23" spans="1:13" ht="15.75">
      <c r="A23" s="24" t="s">
        <v>22</v>
      </c>
      <c r="B23" s="16"/>
      <c r="C23" s="25">
        <v>32176201.129999999</v>
      </c>
      <c r="D23" s="12"/>
      <c r="L23" s="3"/>
    </row>
    <row r="24" spans="1:13" ht="15.75">
      <c r="A24" s="24" t="s">
        <v>24</v>
      </c>
      <c r="B24" s="16"/>
      <c r="C24" s="25">
        <v>234461.05</v>
      </c>
      <c r="D24" s="12"/>
      <c r="L24" s="3"/>
    </row>
    <row r="25" spans="1:13" ht="15.75">
      <c r="A25" s="2" t="s">
        <v>25</v>
      </c>
      <c r="B25" s="16"/>
      <c r="C25" s="25">
        <v>66008560.409999996</v>
      </c>
      <c r="D25" s="12"/>
      <c r="L25" s="3"/>
    </row>
    <row r="26" spans="1:13" ht="15.75">
      <c r="A26" s="2" t="s">
        <v>21</v>
      </c>
      <c r="B26" s="16"/>
      <c r="C26" s="25">
        <v>2566236.98</v>
      </c>
      <c r="D26" s="12"/>
      <c r="L26" s="3"/>
    </row>
    <row r="27" spans="1:13" ht="15.75">
      <c r="A27" s="2" t="s">
        <v>23</v>
      </c>
      <c r="B27" s="16"/>
      <c r="C27" s="25">
        <v>1643689.85</v>
      </c>
      <c r="D27" s="12"/>
      <c r="L27" s="3"/>
      <c r="M27" s="6"/>
    </row>
    <row r="28" spans="1:13" ht="15.75">
      <c r="A28" s="2" t="s">
        <v>49</v>
      </c>
      <c r="B28" s="16"/>
      <c r="C28" s="25">
        <v>876596.59</v>
      </c>
      <c r="D28" s="12"/>
      <c r="L28" s="3"/>
      <c r="M28" s="6"/>
    </row>
    <row r="29" spans="1:13" ht="15.75">
      <c r="A29" s="26" t="s">
        <v>26</v>
      </c>
      <c r="B29" s="16"/>
      <c r="C29" s="25">
        <v>1094350.3799999999</v>
      </c>
      <c r="D29" s="12"/>
      <c r="L29" s="3"/>
      <c r="M29" s="6"/>
    </row>
    <row r="30" spans="1:13" ht="15.75">
      <c r="A30" s="26" t="s">
        <v>27</v>
      </c>
      <c r="B30" s="16"/>
      <c r="C30" s="25">
        <v>239022.21</v>
      </c>
      <c r="D30" s="12"/>
      <c r="L30" s="3"/>
    </row>
    <row r="31" spans="1:13" ht="15.75">
      <c r="A31" s="26" t="s">
        <v>20</v>
      </c>
      <c r="B31" s="16"/>
      <c r="C31" s="25">
        <v>451975.4</v>
      </c>
      <c r="D31" s="12"/>
      <c r="L31" s="3"/>
    </row>
    <row r="32" spans="1:13" ht="15.75">
      <c r="A32" s="26" t="s">
        <v>50</v>
      </c>
      <c r="B32" s="16"/>
      <c r="C32" s="25">
        <v>3540</v>
      </c>
      <c r="D32" s="12"/>
      <c r="L32" s="3"/>
    </row>
    <row r="33" spans="1:12" ht="15.75">
      <c r="A33" s="26" t="s">
        <v>47</v>
      </c>
      <c r="B33" s="16"/>
      <c r="C33" s="25">
        <v>2360</v>
      </c>
      <c r="D33" s="12"/>
      <c r="L33" s="3"/>
    </row>
    <row r="34" spans="1:12" ht="15.75">
      <c r="A34" s="26" t="s">
        <v>43</v>
      </c>
      <c r="B34" s="16"/>
      <c r="C34" s="25">
        <v>58517779.509999998</v>
      </c>
      <c r="D34" s="12"/>
      <c r="L34" s="3"/>
    </row>
    <row r="35" spans="1:12" ht="15.75">
      <c r="A35" s="26" t="s">
        <v>28</v>
      </c>
      <c r="B35" s="16"/>
      <c r="C35" s="25">
        <v>58917.91</v>
      </c>
      <c r="D35" s="12"/>
      <c r="L35" s="3"/>
    </row>
    <row r="36" spans="1:12" ht="15.75">
      <c r="A36" s="26" t="s">
        <v>29</v>
      </c>
      <c r="B36" s="16"/>
      <c r="C36" s="25">
        <v>32365.1</v>
      </c>
      <c r="D36" s="12"/>
      <c r="L36" s="3"/>
    </row>
    <row r="37" spans="1:12" ht="15.75">
      <c r="A37" s="2" t="s">
        <v>30</v>
      </c>
      <c r="B37" s="16"/>
      <c r="C37" s="25">
        <v>256950</v>
      </c>
      <c r="D37" s="12"/>
      <c r="L37" s="3"/>
    </row>
    <row r="38" spans="1:12" ht="15.75">
      <c r="A38" s="26" t="s">
        <v>38</v>
      </c>
      <c r="B38" s="16"/>
      <c r="C38" s="25">
        <v>2567791.54</v>
      </c>
      <c r="D38" s="12"/>
      <c r="L38" s="3"/>
    </row>
    <row r="39" spans="1:12" ht="15.75">
      <c r="A39" s="26" t="s">
        <v>31</v>
      </c>
      <c r="B39" s="16"/>
      <c r="C39" s="25">
        <v>10711436.789999999</v>
      </c>
      <c r="D39" s="12"/>
      <c r="L39" s="3"/>
    </row>
    <row r="40" spans="1:12" ht="15.75">
      <c r="A40" s="26" t="s">
        <v>32</v>
      </c>
      <c r="B40" s="16"/>
      <c r="C40" s="25">
        <v>4711937.18</v>
      </c>
      <c r="D40" s="12"/>
    </row>
    <row r="41" spans="1:12" ht="15.75">
      <c r="A41" s="26" t="s">
        <v>33</v>
      </c>
      <c r="B41" s="16"/>
      <c r="C41" s="25">
        <v>8753416.9299999997</v>
      </c>
      <c r="D41" s="12"/>
    </row>
    <row r="42" spans="1:12" ht="15.75">
      <c r="A42" s="26" t="s">
        <v>34</v>
      </c>
      <c r="B42" s="16"/>
      <c r="C42" s="25">
        <v>656560.71</v>
      </c>
      <c r="D42" s="12"/>
    </row>
    <row r="43" spans="1:12" ht="15.75">
      <c r="A43" s="26" t="s">
        <v>46</v>
      </c>
      <c r="B43" s="16"/>
      <c r="C43" s="25">
        <v>89850</v>
      </c>
      <c r="D43" s="12"/>
    </row>
    <row r="44" spans="1:12" ht="15.75">
      <c r="A44" s="26" t="s">
        <v>48</v>
      </c>
      <c r="B44" s="16"/>
      <c r="C44" s="25">
        <v>102660</v>
      </c>
      <c r="D44" s="12"/>
    </row>
    <row r="45" spans="1:12" ht="15.75">
      <c r="A45" s="26" t="s">
        <v>35</v>
      </c>
      <c r="B45" s="16"/>
      <c r="C45" s="25">
        <v>849293.08</v>
      </c>
      <c r="D45" s="12"/>
    </row>
    <row r="46" spans="1:12" ht="15.75">
      <c r="A46" s="26" t="s">
        <v>36</v>
      </c>
      <c r="B46" s="16"/>
      <c r="C46" s="25">
        <v>933803.15</v>
      </c>
      <c r="D46" s="12"/>
    </row>
    <row r="47" spans="1:12" ht="15.75">
      <c r="A47" s="26" t="s">
        <v>5</v>
      </c>
      <c r="B47" s="16"/>
      <c r="C47" s="27"/>
      <c r="D47" s="28"/>
    </row>
    <row r="48" spans="1:12" ht="15.75">
      <c r="A48" s="26" t="s">
        <v>56</v>
      </c>
      <c r="B48" s="16"/>
      <c r="C48" s="29">
        <v>153420182.78</v>
      </c>
      <c r="D48" s="28"/>
    </row>
    <row r="49" spans="1:10" ht="18.75">
      <c r="A49" s="30" t="s">
        <v>6</v>
      </c>
      <c r="B49" s="16"/>
      <c r="C49" s="31">
        <f>SUM(C23:C46)-C48</f>
        <v>40119573.120000005</v>
      </c>
      <c r="D49" s="12"/>
    </row>
    <row r="50" spans="1:10" ht="18.75">
      <c r="A50" s="32"/>
      <c r="B50" s="16"/>
      <c r="C50" s="21"/>
      <c r="D50" s="12"/>
    </row>
    <row r="51" spans="1:10" ht="15.75">
      <c r="A51" s="26" t="s">
        <v>44</v>
      </c>
      <c r="B51" s="16"/>
      <c r="C51" s="33">
        <v>1845900</v>
      </c>
      <c r="D51" s="12"/>
    </row>
    <row r="52" spans="1:10" ht="15.75">
      <c r="A52" s="34"/>
      <c r="B52" s="16"/>
      <c r="C52" s="23"/>
      <c r="D52" s="35"/>
    </row>
    <row r="53" spans="1:10" ht="15.75">
      <c r="A53" s="36" t="s">
        <v>7</v>
      </c>
      <c r="B53" s="16"/>
      <c r="C53" s="37">
        <f>C49+C51</f>
        <v>41965473.120000005</v>
      </c>
      <c r="D53" s="28"/>
    </row>
    <row r="54" spans="1:10" ht="15.75">
      <c r="A54" s="36"/>
      <c r="B54" s="16"/>
      <c r="C54" s="37"/>
      <c r="D54" s="12"/>
    </row>
    <row r="55" spans="1:10" ht="15.75">
      <c r="A55" s="36" t="s">
        <v>8</v>
      </c>
      <c r="B55" s="14"/>
      <c r="C55" s="23"/>
      <c r="D55" s="12"/>
    </row>
    <row r="56" spans="1:10" ht="15.75">
      <c r="A56" s="26" t="s">
        <v>17</v>
      </c>
      <c r="B56" s="16"/>
      <c r="C56" s="38">
        <v>2814289.4</v>
      </c>
      <c r="D56" s="12"/>
    </row>
    <row r="57" spans="1:10" ht="15.75">
      <c r="A57" s="26" t="s">
        <v>18</v>
      </c>
      <c r="B57" s="16"/>
      <c r="C57" s="39">
        <v>255518.72</v>
      </c>
      <c r="D57" s="12"/>
    </row>
    <row r="58" spans="1:10" ht="18.75">
      <c r="A58" s="36" t="s">
        <v>9</v>
      </c>
      <c r="B58" s="16"/>
      <c r="C58" s="40">
        <f>C56-C57</f>
        <v>2558770.6799999997</v>
      </c>
      <c r="D58" s="12"/>
    </row>
    <row r="59" spans="1:10" ht="15.75">
      <c r="A59" s="36"/>
      <c r="B59" s="16"/>
      <c r="C59" s="37"/>
      <c r="D59" s="12"/>
    </row>
    <row r="60" spans="1:10" ht="18.75">
      <c r="A60" s="13" t="s">
        <v>10</v>
      </c>
      <c r="B60" s="16"/>
      <c r="C60" s="20">
        <f>C53+C58</f>
        <v>44524243.800000004</v>
      </c>
      <c r="D60" s="12"/>
    </row>
    <row r="61" spans="1:10" ht="18.75">
      <c r="A61" s="41"/>
      <c r="B61" s="16"/>
      <c r="C61" s="21"/>
      <c r="D61" s="12"/>
    </row>
    <row r="62" spans="1:10" ht="19.5" thickBot="1">
      <c r="A62" s="42" t="s">
        <v>19</v>
      </c>
      <c r="B62" s="16"/>
      <c r="C62" s="18">
        <f>C18+C60</f>
        <v>47383784.630000003</v>
      </c>
      <c r="D62" s="12"/>
    </row>
    <row r="63" spans="1:10" ht="19.5" thickTop="1">
      <c r="A63" s="42"/>
      <c r="B63" s="16"/>
      <c r="C63" s="20"/>
      <c r="D63" s="12"/>
      <c r="I63" s="1"/>
      <c r="J63" s="1"/>
    </row>
    <row r="64" spans="1:10" ht="18.75">
      <c r="A64" s="42" t="s">
        <v>11</v>
      </c>
      <c r="B64" s="16"/>
      <c r="C64" s="21"/>
      <c r="D64" s="12"/>
      <c r="H64" s="5"/>
      <c r="I64" s="1"/>
      <c r="J64" s="1"/>
    </row>
    <row r="65" spans="1:10" ht="18.75">
      <c r="A65" s="26" t="s">
        <v>54</v>
      </c>
      <c r="B65" s="16"/>
      <c r="C65" s="21"/>
      <c r="D65" s="12"/>
      <c r="H65" s="5"/>
      <c r="I65" s="1"/>
      <c r="J65" s="1"/>
    </row>
    <row r="66" spans="1:10" ht="18.75">
      <c r="A66" s="42" t="s">
        <v>12</v>
      </c>
      <c r="B66" s="16"/>
      <c r="C66" s="21"/>
      <c r="D66" s="12"/>
      <c r="H66" s="5"/>
      <c r="I66" s="1"/>
      <c r="J66" s="1"/>
    </row>
    <row r="67" spans="1:10" ht="15.75">
      <c r="A67" s="43" t="s">
        <v>52</v>
      </c>
      <c r="B67" s="14"/>
      <c r="C67" s="44">
        <v>5906517.5099999998</v>
      </c>
      <c r="D67" s="12"/>
      <c r="H67" s="5"/>
      <c r="I67" s="1"/>
      <c r="J67" s="1"/>
    </row>
    <row r="68" spans="1:10" ht="18.75">
      <c r="A68" s="42" t="s">
        <v>13</v>
      </c>
      <c r="B68" s="16"/>
      <c r="C68" s="45">
        <f>C67</f>
        <v>5906517.5099999998</v>
      </c>
      <c r="D68" s="12"/>
      <c r="H68" s="5"/>
      <c r="I68" s="1"/>
      <c r="J68" s="1"/>
    </row>
    <row r="69" spans="1:10" ht="15.75">
      <c r="A69" s="46"/>
      <c r="B69" s="16"/>
      <c r="C69" s="23"/>
      <c r="D69" s="12"/>
      <c r="I69" s="1"/>
      <c r="J69" s="1"/>
    </row>
    <row r="70" spans="1:10" ht="18.75">
      <c r="A70" s="42" t="s">
        <v>39</v>
      </c>
      <c r="B70" s="14"/>
      <c r="C70" s="21"/>
      <c r="D70" s="12"/>
      <c r="H70" s="4"/>
      <c r="I70" s="1"/>
      <c r="J70" s="1"/>
    </row>
    <row r="71" spans="1:10" ht="15.75">
      <c r="A71" s="43" t="s">
        <v>41</v>
      </c>
      <c r="B71" s="47"/>
      <c r="C71" s="25">
        <v>0</v>
      </c>
      <c r="D71" s="12"/>
      <c r="I71" s="1"/>
      <c r="J71" s="1"/>
    </row>
    <row r="72" spans="1:10" ht="19.5" thickBot="1">
      <c r="A72" s="43" t="s">
        <v>42</v>
      </c>
      <c r="B72" s="47"/>
      <c r="C72" s="18">
        <v>0</v>
      </c>
      <c r="D72" s="12"/>
    </row>
    <row r="73" spans="1:10" ht="19.5" thickTop="1">
      <c r="A73" s="42" t="s">
        <v>40</v>
      </c>
      <c r="B73" s="48"/>
      <c r="C73" s="49">
        <f>+C72+C71</f>
        <v>0</v>
      </c>
      <c r="D73" s="12"/>
    </row>
    <row r="74" spans="1:10">
      <c r="A74" s="46"/>
      <c r="B74" s="50"/>
      <c r="C74" s="23"/>
      <c r="D74" s="12"/>
    </row>
    <row r="75" spans="1:10" ht="18.75">
      <c r="A75" s="26" t="s">
        <v>55</v>
      </c>
      <c r="B75" s="51"/>
      <c r="C75" s="52">
        <f>+C62-C68</f>
        <v>41477267.120000005</v>
      </c>
      <c r="D75" s="12"/>
    </row>
    <row r="76" spans="1:10">
      <c r="A76" s="34"/>
      <c r="B76" s="53"/>
      <c r="C76" s="23"/>
      <c r="D76" s="12"/>
    </row>
    <row r="77" spans="1:10" ht="19.5" thickBot="1">
      <c r="A77" s="42" t="s">
        <v>14</v>
      </c>
      <c r="B77" s="48"/>
      <c r="C77" s="18">
        <f>+C68+C73+C75</f>
        <v>47383784.630000003</v>
      </c>
      <c r="D77" s="12"/>
    </row>
    <row r="78" spans="1:10" ht="19.5" thickTop="1">
      <c r="A78" s="42"/>
      <c r="B78" s="42"/>
      <c r="C78" s="12"/>
      <c r="D78" s="12"/>
    </row>
    <row r="79" spans="1:10">
      <c r="A79" s="12"/>
      <c r="B79" s="12"/>
      <c r="C79" s="12"/>
      <c r="D79" s="12"/>
    </row>
    <row r="82" spans="1:3">
      <c r="A82" s="10"/>
      <c r="B82" s="10"/>
      <c r="C82" s="10"/>
    </row>
    <row r="83" spans="1:3" ht="15.75">
      <c r="A83" s="54" t="s">
        <v>57</v>
      </c>
      <c r="B83" s="55"/>
      <c r="C83" s="55"/>
    </row>
    <row r="84" spans="1:3" ht="15.75">
      <c r="A84" s="55" t="s">
        <v>51</v>
      </c>
      <c r="B84" s="55"/>
      <c r="C84" s="55"/>
    </row>
    <row r="85" spans="1:3">
      <c r="A85" s="7"/>
      <c r="B85" s="7"/>
      <c r="C85" s="7"/>
    </row>
  </sheetData>
  <mergeCells count="9">
    <mergeCell ref="A85:C85"/>
    <mergeCell ref="A10:C10"/>
    <mergeCell ref="A11:C11"/>
    <mergeCell ref="A12:C12"/>
    <mergeCell ref="A1:C8"/>
    <mergeCell ref="A9:C9"/>
    <mergeCell ref="A82:C82"/>
    <mergeCell ref="A83:C83"/>
    <mergeCell ref="A84:C84"/>
  </mergeCells>
  <printOptions horizontalCentered="1"/>
  <pageMargins left="0.23622047244094491" right="0.23622047244094491" top="0.74803149606299213" bottom="0.74803149606299213" header="0.31496062992125984" footer="0.31496062992125984"/>
  <pageSetup scale="66" orientation="portrait" r:id="rId1"/>
  <rowBreaks count="1" manualBreakCount="1">
    <brk id="62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ec4fbb-226f-4768-a97c-4bd1906c32c9" xsi:nil="true"/>
    <lcf76f155ced4ddcb4097134ff3c332f xmlns="e8d29a24-36fd-4f55-8a5f-1fc31892b33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4F066139DE7D44AF2765F2D1885302" ma:contentTypeVersion="10" ma:contentTypeDescription="Create a new document." ma:contentTypeScope="" ma:versionID="dc43d4494ca71445f0553bb130cf558d">
  <xsd:schema xmlns:xsd="http://www.w3.org/2001/XMLSchema" xmlns:xs="http://www.w3.org/2001/XMLSchema" xmlns:p="http://schemas.microsoft.com/office/2006/metadata/properties" xmlns:ns2="e8d29a24-36fd-4f55-8a5f-1fc31892b330" xmlns:ns3="3cec4fbb-226f-4768-a97c-4bd1906c32c9" targetNamespace="http://schemas.microsoft.com/office/2006/metadata/properties" ma:root="true" ma:fieldsID="35290f2d4e1a2903c6455c99477fd337" ns2:_="" ns3:_="">
    <xsd:import namespace="e8d29a24-36fd-4f55-8a5f-1fc31892b330"/>
    <xsd:import namespace="3cec4fbb-226f-4768-a97c-4bd1906c32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29a24-36fd-4f55-8a5f-1fc31892b3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ec4fbb-226f-4768-a97c-4bd1906c32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6657281-eb10-4875-b623-ca63f0274b7c}" ma:internalName="TaxCatchAll" ma:showField="CatchAllData" ma:web="3cec4fbb-226f-4768-a97c-4bd1906c32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B62A68-5E77-400A-93BA-A3C6D03D24AD}">
  <ds:schemaRefs>
    <ds:schemaRef ds:uri="http://www.w3.org/XML/1998/namespace"/>
    <ds:schemaRef ds:uri="http://purl.org/dc/dcmitype/"/>
    <ds:schemaRef ds:uri="e8d29a24-36fd-4f55-8a5f-1fc31892b330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3cec4fbb-226f-4768-a97c-4bd1906c32c9"/>
  </ds:schemaRefs>
</ds:datastoreItem>
</file>

<file path=customXml/itemProps2.xml><?xml version="1.0" encoding="utf-8"?>
<ds:datastoreItem xmlns:ds="http://schemas.openxmlformats.org/officeDocument/2006/customXml" ds:itemID="{C9B5BA46-0C82-4437-B193-E2B4550D4F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8FF02C-70CF-499A-877A-5E78127162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d29a24-36fd-4f55-8a5f-1fc31892b330"/>
    <ds:schemaRef ds:uri="3cec4fbb-226f-4768-a97c-4bd1906c32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 -Agosto 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M. Payano R.</dc:creator>
  <cp:lastModifiedBy>Maria Estefany Corona Cruz</cp:lastModifiedBy>
  <cp:lastPrinted>2026-09-08T17:15:26Z</cp:lastPrinted>
  <dcterms:created xsi:type="dcterms:W3CDTF">2017-01-20T12:41:55Z</dcterms:created>
  <dcterms:modified xsi:type="dcterms:W3CDTF">2026-09-08T19:12:09Z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0x010100F54F066139DE7D44AF2765F2D1885302</vt:lpwstr>
  </property>
  <property fmtid="{D5CDD505-2E9C-101B-9397-08002B2CF9AE}" pid="3" name="Order">
    <vt:r8>7656600</vt:r8>
  </property>
  <property fmtid="{D5CDD505-2E9C-101B-9397-08002B2CF9AE}" pid="4" name="MediaServiceImageTags">
    <vt:lpwstr/>
  </property>
</Properties>
</file>