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\\172.16.14.158\Div. Financiera\Secc. Activo Fijo y Contab\Estados Financieros\2026\2026_05\Ejecución de Gastos y Aplicaciones Financieras\"/>
    </mc:Choice>
  </mc:AlternateContent>
  <xr:revisionPtr revIDLastSave="0" documentId="13_ncr:1_{53EEFD85-B341-4BA3-AD89-A4247FA554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tilla Ejecución " sheetId="3" r:id="rId1"/>
  </sheets>
  <definedNames>
    <definedName name="_xlnm.Print_Area" localSheetId="0">'Plantilla Ejecución '!$A$1:$S$88</definedName>
    <definedName name="_xlnm.Print_Titles" localSheetId="0">'Plantilla Ejecución '!$1:$12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5" i="3" l="1"/>
  <c r="Q14" i="3" s="1"/>
  <c r="Q13" i="3" s="1"/>
  <c r="R45" i="3"/>
  <c r="R44" i="3"/>
  <c r="R49" i="3"/>
  <c r="R41" i="3"/>
  <c r="R42" i="3"/>
  <c r="R40" i="3"/>
  <c r="R39" i="3"/>
  <c r="R38" i="3"/>
  <c r="R37" i="3"/>
  <c r="R36" i="3"/>
  <c r="R35" i="3"/>
  <c r="R34" i="3"/>
  <c r="R33" i="3"/>
  <c r="R32" i="3"/>
  <c r="R30" i="3"/>
  <c r="R29" i="3"/>
  <c r="R28" i="3"/>
  <c r="R27" i="3"/>
  <c r="R26" i="3"/>
  <c r="R25" i="3"/>
  <c r="R24" i="3"/>
  <c r="R23" i="3"/>
  <c r="R22" i="3"/>
  <c r="R20" i="3"/>
  <c r="R17" i="3"/>
  <c r="R16" i="3"/>
  <c r="R18" i="3"/>
  <c r="I15" i="3"/>
  <c r="I41" i="3"/>
  <c r="I31" i="3"/>
  <c r="I21" i="3"/>
  <c r="Q21" i="3"/>
  <c r="E14" i="3"/>
  <c r="E31" i="3"/>
  <c r="E21" i="3"/>
  <c r="E15" i="3"/>
  <c r="Q43" i="3"/>
  <c r="Q41" i="3"/>
  <c r="Q31" i="3"/>
  <c r="R56" i="3"/>
  <c r="R46" i="3"/>
  <c r="R47" i="3"/>
  <c r="R48" i="3"/>
  <c r="R50" i="3"/>
  <c r="R51" i="3"/>
  <c r="R52" i="3"/>
  <c r="R53" i="3"/>
  <c r="R54" i="3"/>
  <c r="R55" i="3"/>
  <c r="R19" i="3"/>
  <c r="D14" i="3"/>
  <c r="F14" i="3"/>
  <c r="G14" i="3"/>
  <c r="H14" i="3"/>
  <c r="J14" i="3"/>
  <c r="K14" i="3"/>
  <c r="L14" i="3"/>
  <c r="M14" i="3"/>
  <c r="N14" i="3"/>
  <c r="O14" i="3"/>
  <c r="P14" i="3"/>
  <c r="Q66" i="3"/>
  <c r="Q63" i="3"/>
  <c r="Q60" i="3"/>
  <c r="Q68" i="3" s="1"/>
  <c r="Q49" i="3"/>
  <c r="D49" i="3"/>
  <c r="I43" i="3"/>
  <c r="H41" i="3"/>
  <c r="H21" i="3"/>
  <c r="H31" i="3"/>
  <c r="H43" i="3"/>
  <c r="R43" i="3" l="1"/>
  <c r="R31" i="3"/>
  <c r="R21" i="3"/>
  <c r="R15" i="3"/>
  <c r="I14" i="3"/>
  <c r="R14" i="3" l="1"/>
  <c r="R13" i="3" s="1"/>
  <c r="Q57" i="3"/>
  <c r="Q70" i="3" s="1"/>
  <c r="G49" i="3"/>
  <c r="H49" i="3"/>
  <c r="I49" i="3"/>
  <c r="J49" i="3"/>
  <c r="K49" i="3"/>
  <c r="L49" i="3"/>
  <c r="M49" i="3"/>
  <c r="N49" i="3"/>
  <c r="O49" i="3"/>
  <c r="P49" i="3"/>
  <c r="G43" i="3"/>
  <c r="G41" i="3"/>
  <c r="G21" i="3"/>
  <c r="G31" i="3"/>
  <c r="F49" i="3"/>
  <c r="F43" i="3"/>
  <c r="F41" i="3"/>
  <c r="F31" i="3"/>
  <c r="F21" i="3"/>
  <c r="E49" i="3"/>
  <c r="E43" i="3"/>
  <c r="E41" i="3"/>
  <c r="D15" i="3"/>
  <c r="D43" i="3"/>
  <c r="D41" i="3"/>
  <c r="D31" i="3"/>
  <c r="D21" i="3"/>
  <c r="M63" i="3"/>
  <c r="N63" i="3"/>
  <c r="O63" i="3"/>
  <c r="P63" i="3"/>
  <c r="M60" i="3"/>
  <c r="N60" i="3"/>
  <c r="O60" i="3"/>
  <c r="P60" i="3"/>
  <c r="M66" i="3"/>
  <c r="N66" i="3"/>
  <c r="O66" i="3"/>
  <c r="P66" i="3"/>
  <c r="P15" i="3"/>
  <c r="O15" i="3"/>
  <c r="N15" i="3"/>
  <c r="M15" i="3"/>
  <c r="L15" i="3"/>
  <c r="I66" i="3"/>
  <c r="J66" i="3"/>
  <c r="K66" i="3"/>
  <c r="L66" i="3"/>
  <c r="I63" i="3"/>
  <c r="J63" i="3"/>
  <c r="K63" i="3"/>
  <c r="L63" i="3"/>
  <c r="L60" i="3"/>
  <c r="J60" i="3"/>
  <c r="K60" i="3"/>
  <c r="K15" i="3"/>
  <c r="J15" i="3"/>
  <c r="H15" i="3"/>
  <c r="R67" i="3"/>
  <c r="R66" i="3" s="1"/>
  <c r="C49" i="3"/>
  <c r="C21" i="3"/>
  <c r="C15" i="3"/>
  <c r="O68" i="3" l="1"/>
  <c r="K68" i="3"/>
  <c r="M68" i="3"/>
  <c r="P68" i="3"/>
  <c r="D13" i="3"/>
  <c r="D57" i="3" s="1"/>
  <c r="N68" i="3"/>
  <c r="P13" i="3"/>
  <c r="P57" i="3" s="1"/>
  <c r="O13" i="3"/>
  <c r="O57" i="3" s="1"/>
  <c r="N13" i="3"/>
  <c r="N57" i="3" s="1"/>
  <c r="L68" i="3"/>
  <c r="J68" i="3"/>
  <c r="L13" i="3"/>
  <c r="J13" i="3"/>
  <c r="J57" i="3" s="1"/>
  <c r="K13" i="3"/>
  <c r="I13" i="3"/>
  <c r="I57" i="3" s="1"/>
  <c r="H13" i="3"/>
  <c r="P70" i="3" l="1"/>
  <c r="O70" i="3"/>
  <c r="N70" i="3"/>
  <c r="M13" i="3"/>
  <c r="M57" i="3" s="1"/>
  <c r="M70" i="3" s="1"/>
  <c r="L57" i="3"/>
  <c r="L70" i="3" s="1"/>
  <c r="K57" i="3"/>
  <c r="K70" i="3" s="1"/>
  <c r="J70" i="3"/>
  <c r="H57" i="3"/>
  <c r="R65" i="3"/>
  <c r="R64" i="3"/>
  <c r="R62" i="3"/>
  <c r="R61" i="3"/>
  <c r="G66" i="3"/>
  <c r="G63" i="3"/>
  <c r="G60" i="3"/>
  <c r="G15" i="3"/>
  <c r="R63" i="3" l="1"/>
  <c r="R60" i="3"/>
  <c r="G13" i="3"/>
  <c r="G57" i="3" s="1"/>
  <c r="G68" i="3"/>
  <c r="C41" i="3"/>
  <c r="C43" i="3"/>
  <c r="H66" i="3"/>
  <c r="H63" i="3"/>
  <c r="H60" i="3"/>
  <c r="D66" i="3"/>
  <c r="C66" i="3"/>
  <c r="D63" i="3"/>
  <c r="C63" i="3"/>
  <c r="D60" i="3"/>
  <c r="C60" i="3"/>
  <c r="C31" i="3"/>
  <c r="R68" i="3" l="1"/>
  <c r="G70" i="3"/>
  <c r="C14" i="3"/>
  <c r="C13" i="3" s="1"/>
  <c r="C57" i="3" s="1"/>
  <c r="H68" i="3"/>
  <c r="H70" i="3" s="1"/>
  <c r="C68" i="3"/>
  <c r="D68" i="3"/>
  <c r="D70" i="3" s="1"/>
  <c r="C70" i="3" l="1"/>
  <c r="F66" i="3"/>
  <c r="F63" i="3"/>
  <c r="F60" i="3"/>
  <c r="F68" i="3" l="1"/>
  <c r="F15" i="3" l="1"/>
  <c r="F13" i="3" l="1"/>
  <c r="F57" i="3" s="1"/>
  <c r="F70" i="3" s="1"/>
  <c r="E63" i="3"/>
  <c r="E60" i="3"/>
  <c r="E66" i="3"/>
  <c r="E13" i="3" l="1"/>
  <c r="E57" i="3" s="1"/>
  <c r="E68" i="3"/>
  <c r="E70" i="3" l="1"/>
  <c r="I60" i="3"/>
  <c r="I68" i="3" s="1"/>
  <c r="I70" i="3" s="1"/>
  <c r="R57" i="3" l="1"/>
  <c r="R70" i="3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cpichardo\Documents\Mis archivos de origen de datos\bi DIGEPRESEjecucionGastosMD Ejecucion Gastos.odc" keepAlive="1" name="bi DIGEPRESEjecucionGastosMD Ejecucion Gastos" type="5" refreshedVersion="5" background="1">
    <dbPr connection="Provider=MSOLAP.5;Integrated Security=SSPI;Persist Security Info=True;Initial Catalog=DIGEPRESEjecucionGastosMD;Data Source=bi;MDX Compatibility=1;Safety Options=2;MDX Missing Member Mode=Error" command="Ejecucion Gastos" commandType="1"/>
    <olapPr sendLocale="1" rowDrillCount="1000"/>
  </connection>
</connections>
</file>

<file path=xl/sharedStrings.xml><?xml version="1.0" encoding="utf-8"?>
<sst xmlns="http://schemas.openxmlformats.org/spreadsheetml/2006/main" count="88" uniqueCount="81">
  <si>
    <t>2.1 - REMUNERACIONES Y CONTRIBUCIONES</t>
  </si>
  <si>
    <t>2.1.1 - REMUNERACIONES</t>
  </si>
  <si>
    <t>2.1.2 - SOBRESUELDOS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</si>
  <si>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</si>
  <si>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</si>
  <si>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</si>
  <si>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</si>
  <si>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</si>
  <si>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</si>
  <si>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</si>
  <si>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</si>
  <si>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</si>
  <si>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</si>
  <si>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</si>
  <si>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</si>
  <si>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</si>
  <si>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</si>
  <si>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</si>
  <si>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</si>
  <si>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</si>
  <si>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</si>
  <si>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</si>
  <si>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</si>
  <si>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</si>
  <si>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</si>
  <si>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2.6 - BIENES MUEBLES, INMUEBLES E INTANGIBLES</t>
  </si>
  <si>
    <t>2.6.1 - MOBILIARIO Y EQUIPO</t>
  </si>
  <si>
    <t>2.6.2 - MOBILIARIO Y EQUIPO EDUCACIONAL Y RECREATIVO</t>
  </si>
  <si>
    <t>2.6.4 - VEHÍCULOS Y EQUIPO DE TRANSPORTE, TRACCIÓN Y ELEVACIÓN</t>
  </si>
  <si>
    <t>2.6.5 - MAQUINARIA, OTROS EQUIPOS Y HERRAMIENTAS</t>
  </si>
  <si>
    <t>Total Gastos</t>
  </si>
  <si>
    <t>2.2.9 - OTRAS CONTRATACIONES DE SERVICIOS</t>
  </si>
  <si>
    <t>2.3.8 - GASTOS QUE SE ASIGNARÁN DURANTE EL EJERCICIO (ART. 32 Y 33 LEY 423-06)</t>
  </si>
  <si>
    <t>2.6.6 - EQUIPOS DE DEFENSA Y SEGURIDAD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</si>
  <si>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</si>
  <si>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</si>
  <si>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</si>
  <si>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</si>
  <si>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</si>
  <si>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</si>
  <si>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</si>
  <si>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</si>
  <si>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</si>
  <si>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</si>
  <si>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 xml:space="preserve">  Ejecución de Gastos y Aplicaciones Financieras </t>
  </si>
  <si>
    <t>(Valores en RD$)</t>
  </si>
  <si>
    <t>NOTAS:</t>
  </si>
  <si>
    <t xml:space="preserve">3. Se presenta la clasificación objetal del gasto al nivel de cuenta. </t>
  </si>
  <si>
    <t>4. Fecha de imputación: último día del mes analizado</t>
  </si>
  <si>
    <t>5. Fecha de registro: el día 07 del mes siguiente al mes analizado</t>
  </si>
  <si>
    <t>6. Fuente  Reporte del -SIGEF</t>
  </si>
  <si>
    <r>
      <rPr>
        <sz val="10.5"/>
        <color rgb="FF000000"/>
        <rFont val="Calibri"/>
        <family val="2"/>
      </rPr>
      <t>7.</t>
    </r>
    <r>
      <rPr>
        <b/>
        <sz val="10.5"/>
        <color rgb="FF000000"/>
        <rFont val="Calibri"/>
        <family val="2"/>
      </rPr>
      <t xml:space="preserve"> </t>
    </r>
    <r>
      <rPr>
        <sz val="10.5"/>
        <color rgb="FF000000"/>
        <rFont val="Calibri"/>
        <family val="2"/>
      </rPr>
      <t>Presupuesto Aprobado: Se refiere al presupuesto aprobado en Ley de Presupuesto General del Estado.</t>
    </r>
  </si>
  <si>
    <t>contraprestación, por haberse cumplido los requisitos administrativos dispuestos por el reglamento de la presente ley.</t>
  </si>
  <si>
    <t>ALBA D. REYES REYES</t>
  </si>
  <si>
    <t>Encargada División Financiera
o</t>
  </si>
  <si>
    <t>70-DONACION EXTERNA</t>
  </si>
  <si>
    <t>10-FONDO GENERAL</t>
  </si>
  <si>
    <t xml:space="preserve">GASTOS </t>
  </si>
  <si>
    <t xml:space="preserve"> APLICACIONES FINANCIERAS</t>
  </si>
  <si>
    <t>DETALLE</t>
  </si>
  <si>
    <t>PRESUPUESTO VIGENTE</t>
  </si>
  <si>
    <t xml:space="preserve">ENERO </t>
  </si>
  <si>
    <t xml:space="preserve">FEBRERO </t>
  </si>
  <si>
    <t>MARZO</t>
  </si>
  <si>
    <t xml:space="preserve">TOTAL </t>
  </si>
  <si>
    <t xml:space="preserve">1. El gasto devengado se presenta de manera detallada por mes imputado. </t>
  </si>
  <si>
    <t>PRESUPUESTO APROBADO</t>
  </si>
  <si>
    <t>8. Presupuesto Vigente: Se refiere al presupuesto aprobado más la incorporación de nuevos recursos.</t>
  </si>
  <si>
    <t>9. Total Devengado: Son los recursos financieros que surgen con la obligación de pago, por la recepción de</t>
  </si>
  <si>
    <t>conformidad de obras, bienes y servicios oportunamente contratados  y/ o en los casos de gastos sin</t>
  </si>
  <si>
    <t xml:space="preserve">ABRIL 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</si>
  <si>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</si>
  <si>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</si>
  <si>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</si>
  <si>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</si>
  <si>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</si>
  <si>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</si>
  <si>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</si>
  <si>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</si>
  <si>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2.1.3 - DIETAS Y GASTOS DE REPRESENTACIÓN</t>
  </si>
  <si>
    <t>2.6.8 -BIENES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</si>
</sst>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tifex CF"/>
      <family val="3"/>
    </font>
    <font>
      <b/>
      <sz val="12"/>
      <color theme="1"/>
      <name val="Artifex CF"/>
      <family val="3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.5"/>
      <color rgb="FF000000"/>
      <name val="Calibri"/>
      <family val="2"/>
    </font>
    <font>
      <sz val="10.5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left" vertical="center" wrapText="1" indent="2"/>
    </xf>
    <xf numFmtId="0" fontId="1" fillId="2" borderId="2" xfId="0" applyFont="1" applyFill="1" applyBorder="1" applyAlignment="1">
      <alignment horizontal="left" vertical="center" wrapText="1"/>
    </xf>
    <xf numFmtId="4" fontId="0" fillId="0" borderId="0" xfId="0" applyNumberFormat="1"/>
    <xf numFmtId="4" fontId="1" fillId="2" borderId="2" xfId="0" applyNumberFormat="1" applyFont="1" applyFill="1" applyBorder="1" applyAlignment="1">
      <alignment horizontal="center" vertical="center" wrapText="1"/>
    </xf>
    <xf numFmtId="4" fontId="0" fillId="0" borderId="0" xfId="1" applyNumberFormat="1" applyFont="1"/>
    <xf numFmtId="0" fontId="1" fillId="0" borderId="0" xfId="0" applyFont="1" applyAlignment="1">
      <alignment horizontal="center"/>
    </xf>
    <xf numFmtId="39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4" fontId="1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wrapText="1"/>
    </xf>
    <xf numFmtId="43" fontId="0" fillId="0" borderId="0" xfId="1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" fillId="5" borderId="0" xfId="0" applyFont="1" applyFill="1" applyAlignment="1">
      <alignment horizontal="left" vertical="center" wrapText="1"/>
    </xf>
    <xf numFmtId="4" fontId="1" fillId="7" borderId="1" xfId="0" applyNumberFormat="1" applyFont="1" applyFill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4" fontId="4" fillId="0" borderId="0" xfId="1" applyNumberFormat="1" applyFont="1"/>
    <xf numFmtId="0" fontId="1" fillId="4" borderId="0" xfId="0" applyFont="1" applyFill="1" applyAlignment="1">
      <alignment horizontal="left" vertical="center" wrapText="1"/>
    </xf>
    <xf numFmtId="4" fontId="1" fillId="4" borderId="0" xfId="0" applyNumberFormat="1" applyFont="1" applyFill="1" applyAlignment="1">
      <alignment horizontal="center" vertical="center" wrapText="1"/>
    </xf>
    <xf numFmtId="0" fontId="2" fillId="5" borderId="0" xfId="0" applyFont="1" applyFill="1" applyAlignment="1">
      <alignment horizontal="left" vertical="center" wrapText="1"/>
    </xf>
    <xf numFmtId="0" fontId="11" fillId="6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4" fontId="2" fillId="7" borderId="1" xfId="1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1" applyNumberFormat="1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4" fontId="2" fillId="0" borderId="0" xfId="1" applyNumberFormat="1" applyFont="1"/>
    <xf numFmtId="0" fontId="12" fillId="0" borderId="0" xfId="0" applyFont="1" applyAlignment="1">
      <alignment horizontal="left" vertical="center" wrapText="1" indent="2"/>
    </xf>
    <xf numFmtId="4" fontId="12" fillId="0" borderId="0" xfId="1" applyNumberFormat="1" applyFont="1"/>
    <xf numFmtId="4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 wrapText="1" indent="2"/>
    </xf>
    <xf numFmtId="0" fontId="0" fillId="0" borderId="0" xfId="0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0</xdr:row>
      <xdr:rowOff>0</xdr:rowOff>
    </xdr:from>
    <xdr:to>
      <xdr:col>4</xdr:col>
      <xdr:colOff>260385</xdr:colOff>
      <xdr:row>7</xdr:row>
      <xdr:rowOff>0</xdr:rowOff>
    </xdr:to>
    <xdr:pic>
      <xdr:nvPicPr>
        <xdr:cNvPr id="4" name="Imagen 3" descr="https://www.digepres.gob.do/wp-content/uploads/2020/09/Base-nuevo-logo-digepres-version-movil-2-08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0" y="0"/>
          <a:ext cx="1508160" cy="1181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M89"/>
  <sheetViews>
    <sheetView showGridLines="0" tabSelected="1" view="pageBreakPreview" topLeftCell="B7" zoomScaleNormal="100" zoomScaleSheetLayoutView="100" workbookViewId="0">
      <selection activeCell="Q13" sqref="Q13"/>
    </sheetView>
  </sheetViews>
  <sheetFormatPr baseColWidth="10" defaultColWidth="9.140625" defaultRowHeight="15"/>
  <cols>
    <col min="1" max="1" width="4.5703125" customWidth="1"/>
    <col min="2" max="2" width="67" customWidth="1"/>
    <col min="3" max="4" width="19.28515625" customWidth="1"/>
    <col min="5" max="5" width="14.140625" bestFit="1" customWidth="1"/>
    <col min="6" max="6" width="15.140625" customWidth="1"/>
    <col min="7" max="8" width="14.140625" bestFit="1" customWidth="1"/>
    <col min="9" max="9" width="14.7109375" customWidth="1"/>
    <col min="10" max="10" width="6.85546875" hidden="1" customWidth="1"/>
    <col min="11" max="11" width="6.28515625" hidden="1" customWidth="1"/>
    <col min="12" max="12" width="9.28515625" hidden="1" customWidth="1"/>
    <col min="13" max="13" width="13.140625" hidden="1" customWidth="1"/>
    <col min="14" max="14" width="10" hidden="1" customWidth="1"/>
    <col min="15" max="15" width="12.85546875" hidden="1" customWidth="1"/>
    <col min="16" max="16" width="11.5703125" hidden="1" customWidth="1"/>
    <col min="17" max="17" width="14.7109375" customWidth="1"/>
    <col min="18" max="18" width="15.28515625" bestFit="1" customWidth="1"/>
    <col min="19" max="19" width="5" customWidth="1"/>
    <col min="20" max="20" width="13.42578125" bestFit="1" customWidth="1"/>
    <col min="22" max="22" width="41.42578125" customWidth="1"/>
    <col min="23" max="23" width="22.42578125" customWidth="1"/>
    <col min="24" max="24" width="20" bestFit="1" customWidth="1"/>
    <col min="25" max="25" width="22.140625" bestFit="1" customWidth="1"/>
    <col min="26" max="26" width="19.5703125" bestFit="1" customWidth="1"/>
    <col min="27" max="27" width="20.5703125" bestFit="1" customWidth="1"/>
    <col min="28" max="31" width="13.7109375" customWidth="1"/>
    <col min="32" max="32" width="20" customWidth="1"/>
    <col min="33" max="33" width="22.140625" bestFit="1" customWidth="1"/>
    <col min="34" max="35" width="12.7109375" customWidth="1"/>
    <col min="36" max="36" width="25.28515625" customWidth="1"/>
    <col min="37" max="37" width="21" customWidth="1"/>
    <col min="38" max="38" width="13.7109375" customWidth="1"/>
    <col min="39" max="39" width="15.28515625" customWidth="1"/>
    <col min="40" max="41" width="13.7109375" customWidth="1"/>
    <col min="42" max="42" width="19" bestFit="1" customWidth="1"/>
  </cols>
  <sheetData>
    <row r="1" spans="2:20" ht="5.25" customHeight="1"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</row>
    <row r="2" spans="2:20" ht="3.75" customHeight="1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</row>
    <row r="3" spans="2:20" ht="9" customHeight="1"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</row>
    <row r="4" spans="2:20" ht="18.75"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2:20" ht="18.75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2:20" ht="18.75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T6" s="3"/>
    </row>
    <row r="7" spans="2:20" ht="18.75"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T7" s="3"/>
    </row>
    <row r="8" spans="2:20" ht="18.75" customHeight="1">
      <c r="B8" s="39" t="s">
        <v>44</v>
      </c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</row>
    <row r="9" spans="2:20" ht="26.25" customHeight="1">
      <c r="B9" s="39">
        <v>2026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</row>
    <row r="10" spans="2:20">
      <c r="B10" s="38" t="s">
        <v>45</v>
      </c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</row>
    <row r="11" spans="2:20" ht="1.5" customHeight="1"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spans="2:20" s="15" customFormat="1" ht="29.25" customHeight="1">
      <c r="B12" s="25" t="s">
        <v>59</v>
      </c>
      <c r="C12" s="26" t="s">
        <v>66</v>
      </c>
      <c r="D12" s="26" t="s">
        <v>60</v>
      </c>
      <c r="E12" s="26" t="s">
        <v>61</v>
      </c>
      <c r="F12" s="26" t="s">
        <v>62</v>
      </c>
      <c r="G12" s="26" t="s">
        <v>63</v>
      </c>
      <c r="H12" s="26" t="s">
        <v>70</v>
      </c>
      <c r="I12" s="26" t="s">
        <v>71</v>
      </c>
      <c r="J12" s="26" t="s">
        <v>72</v>
      </c>
      <c r="K12" s="26" t="s">
        <v>73</v>
      </c>
      <c r="L12" s="26" t="s">
        <v>74</v>
      </c>
      <c r="M12" s="26" t="s">
        <v>75</v>
      </c>
      <c r="N12" s="26" t="s">
        <v>76</v>
      </c>
      <c r="O12" s="26" t="s">
        <v>77</v>
      </c>
      <c r="P12" s="26" t="s">
        <v>78</v>
      </c>
      <c r="Q12" s="26" t="s">
        <v>72</v>
      </c>
      <c r="R12" s="27" t="s">
        <v>64</v>
      </c>
    </row>
    <row r="13" spans="2:20" s="15" customFormat="1" ht="19.5" customHeight="1">
      <c r="B13" s="25" t="s">
        <v>57</v>
      </c>
      <c r="C13" s="28">
        <f>+C14</f>
        <v>757343596</v>
      </c>
      <c r="D13" s="28">
        <f>+D14</f>
        <v>821864804.61000001</v>
      </c>
      <c r="E13" s="28">
        <f t="shared" ref="E13:I13" si="0">+E14</f>
        <v>35093366.039999999</v>
      </c>
      <c r="F13" s="28">
        <f t="shared" si="0"/>
        <v>38845232.890000001</v>
      </c>
      <c r="G13" s="28">
        <f t="shared" si="0"/>
        <v>43839096.629999995</v>
      </c>
      <c r="H13" s="28">
        <f t="shared" si="0"/>
        <v>65167663.140000001</v>
      </c>
      <c r="I13" s="28">
        <f t="shared" si="0"/>
        <v>38801556.140000001</v>
      </c>
      <c r="J13" s="28">
        <f t="shared" ref="J13:N13" si="1">+J14</f>
        <v>0</v>
      </c>
      <c r="K13" s="28">
        <f t="shared" si="1"/>
        <v>0</v>
      </c>
      <c r="L13" s="28">
        <f t="shared" si="1"/>
        <v>0</v>
      </c>
      <c r="M13" s="28">
        <f t="shared" si="1"/>
        <v>0</v>
      </c>
      <c r="N13" s="28">
        <f t="shared" si="1"/>
        <v>0</v>
      </c>
      <c r="O13" s="28">
        <f>+O14</f>
        <v>0</v>
      </c>
      <c r="P13" s="28">
        <f>+P14</f>
        <v>0</v>
      </c>
      <c r="Q13" s="28">
        <f>+Q14</f>
        <v>39555356.68</v>
      </c>
      <c r="R13" s="28">
        <f>+R14</f>
        <v>261302271.51999998</v>
      </c>
    </row>
    <row r="14" spans="2:20" ht="15.75">
      <c r="B14" s="29" t="s">
        <v>56</v>
      </c>
      <c r="C14" s="30">
        <f>+C15+C21+C31+C41+C43+C49</f>
        <v>757343596</v>
      </c>
      <c r="D14" s="30">
        <f t="shared" ref="D14:R14" si="2">+D15+D21+D31+D41+D43+D49</f>
        <v>821864804.61000001</v>
      </c>
      <c r="E14" s="30">
        <f>+E15+E21+E31+E41+E43+E49</f>
        <v>35093366.039999999</v>
      </c>
      <c r="F14" s="30">
        <f t="shared" si="2"/>
        <v>38845232.890000001</v>
      </c>
      <c r="G14" s="30">
        <f t="shared" si="2"/>
        <v>43839096.629999995</v>
      </c>
      <c r="H14" s="30">
        <f t="shared" si="2"/>
        <v>65167663.140000001</v>
      </c>
      <c r="I14" s="30">
        <f t="shared" si="2"/>
        <v>38801556.140000001</v>
      </c>
      <c r="J14" s="30">
        <f t="shared" si="2"/>
        <v>0</v>
      </c>
      <c r="K14" s="30">
        <f t="shared" si="2"/>
        <v>0</v>
      </c>
      <c r="L14" s="30">
        <f t="shared" si="2"/>
        <v>0</v>
      </c>
      <c r="M14" s="30">
        <f t="shared" si="2"/>
        <v>0</v>
      </c>
      <c r="N14" s="30">
        <f t="shared" si="2"/>
        <v>0</v>
      </c>
      <c r="O14" s="30">
        <f t="shared" si="2"/>
        <v>0</v>
      </c>
      <c r="P14" s="30">
        <f t="shared" si="2"/>
        <v>0</v>
      </c>
      <c r="Q14" s="30">
        <f>+Q15+Q21+Q31+Q41+Q43+Q49</f>
        <v>39555356.68</v>
      </c>
      <c r="R14" s="30">
        <f>+R15+R21+R31+R41+R43+R49</f>
        <v>261302271.51999998</v>
      </c>
    </row>
    <row r="15" spans="2:20" ht="15.75">
      <c r="B15" s="31" t="s">
        <v>0</v>
      </c>
      <c r="C15" s="32">
        <f t="shared" ref="C15:H15" si="3">SUM(C16:C20)</f>
        <v>620000000</v>
      </c>
      <c r="D15" s="32">
        <f>SUM(D16:D20)</f>
        <v>620000000</v>
      </c>
      <c r="E15" s="32">
        <f>SUM(E16:E20)</f>
        <v>32623430.93</v>
      </c>
      <c r="F15" s="32">
        <f t="shared" si="3"/>
        <v>32577315.09</v>
      </c>
      <c r="G15" s="32">
        <f t="shared" si="3"/>
        <v>33716102.899999999</v>
      </c>
      <c r="H15" s="32">
        <f t="shared" si="3"/>
        <v>59337571.399999999</v>
      </c>
      <c r="I15" s="32">
        <f>SUM(I16:I20)</f>
        <v>33203745.510000002</v>
      </c>
      <c r="J15" s="32">
        <f t="shared" ref="I15:L15" si="4">SUM(J16:J20)</f>
        <v>0</v>
      </c>
      <c r="K15" s="32">
        <f t="shared" si="4"/>
        <v>0</v>
      </c>
      <c r="L15" s="32">
        <f t="shared" si="4"/>
        <v>0</v>
      </c>
      <c r="M15" s="32">
        <f>SUM(M16:M20)</f>
        <v>0</v>
      </c>
      <c r="N15" s="32">
        <f>SUM(N16:N20)</f>
        <v>0</v>
      </c>
      <c r="O15" s="32">
        <f>SUM(O16:O20)</f>
        <v>0</v>
      </c>
      <c r="P15" s="32">
        <f>SUM(P16:P20)</f>
        <v>0</v>
      </c>
      <c r="Q15" s="32">
        <f>SUM(Q16:Q20)</f>
        <v>33082430.539999999</v>
      </c>
      <c r="R15" s="32">
        <f>SUM(R16:R20)</f>
        <v>224540596.37</v>
      </c>
    </row>
    <row r="16" spans="2:20" ht="15" customHeight="1">
      <c r="B16" s="33" t="s">
        <v>1</v>
      </c>
      <c r="C16" s="34">
        <v>390948664</v>
      </c>
      <c r="D16" s="34">
        <v>390948664</v>
      </c>
      <c r="E16" s="34">
        <v>27033407</v>
      </c>
      <c r="F16" s="34">
        <v>26984565</v>
      </c>
      <c r="G16" s="34">
        <v>28133391.120000001</v>
      </c>
      <c r="H16" s="34">
        <v>27412756.510000002</v>
      </c>
      <c r="I16" s="34">
        <v>27576004.32</v>
      </c>
      <c r="J16" s="34"/>
      <c r="K16" s="34"/>
      <c r="L16" s="34"/>
      <c r="M16" s="34"/>
      <c r="N16" s="34"/>
      <c r="O16" s="34"/>
      <c r="P16" s="34"/>
      <c r="Q16" s="34">
        <v>27399331.039999999</v>
      </c>
      <c r="R16" s="34">
        <f>SUM(E16:Q16)</f>
        <v>164539454.99000001</v>
      </c>
      <c r="S16" s="34"/>
    </row>
    <row r="17" spans="2:39" ht="15" customHeight="1">
      <c r="B17" s="33" t="s">
        <v>2</v>
      </c>
      <c r="C17" s="34">
        <v>169355531</v>
      </c>
      <c r="D17" s="34">
        <v>169355531</v>
      </c>
      <c r="E17" s="34">
        <v>1514000</v>
      </c>
      <c r="F17" s="34">
        <v>1514000</v>
      </c>
      <c r="G17" s="34">
        <v>1494000</v>
      </c>
      <c r="H17" s="34">
        <v>27820328.100000001</v>
      </c>
      <c r="I17" s="34">
        <v>1526000</v>
      </c>
      <c r="J17" s="34"/>
      <c r="K17" s="34"/>
      <c r="L17" s="34"/>
      <c r="M17" s="34"/>
      <c r="N17" s="34"/>
      <c r="O17" s="34"/>
      <c r="P17" s="34"/>
      <c r="Q17" s="34">
        <v>1546000</v>
      </c>
      <c r="R17" s="34">
        <f>SUM(E17:Q17)</f>
        <v>35414328.100000001</v>
      </c>
      <c r="V17" s="3"/>
      <c r="W17" s="3"/>
    </row>
    <row r="18" spans="2:39" ht="15" customHeight="1">
      <c r="B18" s="1" t="s">
        <v>79</v>
      </c>
      <c r="C18" s="37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f>SUM(E18:Q18)</f>
        <v>0</v>
      </c>
      <c r="V18" s="3"/>
      <c r="W18" s="3"/>
    </row>
    <row r="19" spans="2:39" ht="15" customHeight="1">
      <c r="B19" s="33" t="s">
        <v>3</v>
      </c>
      <c r="C19" s="34">
        <v>6711724</v>
      </c>
      <c r="D19" s="34">
        <v>6711724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/>
      <c r="K19" s="34"/>
      <c r="L19" s="34"/>
      <c r="M19" s="34"/>
      <c r="N19" s="34"/>
      <c r="O19" s="34"/>
      <c r="P19" s="34"/>
      <c r="Q19" s="34">
        <v>0</v>
      </c>
      <c r="R19" s="34">
        <f>SUM(E19:Q19)</f>
        <v>0</v>
      </c>
      <c r="W19" s="3"/>
      <c r="X19" s="16"/>
    </row>
    <row r="20" spans="2:39" ht="15" customHeight="1">
      <c r="B20" s="33" t="s">
        <v>4</v>
      </c>
      <c r="C20" s="34">
        <v>52984081</v>
      </c>
      <c r="D20" s="34">
        <v>52984081</v>
      </c>
      <c r="E20" s="34">
        <v>4076023.93</v>
      </c>
      <c r="F20" s="34">
        <v>4078750.09</v>
      </c>
      <c r="G20" s="34">
        <v>4088711.78</v>
      </c>
      <c r="H20" s="34">
        <v>4104486.79</v>
      </c>
      <c r="I20" s="34">
        <v>4101741.19</v>
      </c>
      <c r="J20" s="34"/>
      <c r="K20" s="34"/>
      <c r="L20" s="34"/>
      <c r="M20" s="34"/>
      <c r="N20" s="34"/>
      <c r="O20" s="34"/>
      <c r="P20" s="34"/>
      <c r="Q20" s="34">
        <v>4137099.5</v>
      </c>
      <c r="R20" s="34">
        <f>SUM(E20:Q20)</f>
        <v>24586813.280000001</v>
      </c>
    </row>
    <row r="21" spans="2:39" ht="15.75">
      <c r="B21" s="31" t="s">
        <v>5</v>
      </c>
      <c r="C21" s="32">
        <f t="shared" ref="C21:G21" si="5">SUM(C22:C30)</f>
        <v>79126596</v>
      </c>
      <c r="D21" s="32">
        <f t="shared" si="5"/>
        <v>82326596</v>
      </c>
      <c r="E21" s="32">
        <f>SUM(E22:E30)</f>
        <v>2469935.11</v>
      </c>
      <c r="F21" s="32">
        <f t="shared" si="5"/>
        <v>3710055.29</v>
      </c>
      <c r="G21" s="32">
        <f t="shared" si="5"/>
        <v>7550723.1899999995</v>
      </c>
      <c r="H21" s="32">
        <f>SUM(H22:H30)</f>
        <v>4676730.7300000004</v>
      </c>
      <c r="I21" s="32">
        <f>SUM(I22:I30)</f>
        <v>4110700.6</v>
      </c>
      <c r="J21" s="32"/>
      <c r="K21" s="32"/>
      <c r="L21" s="32"/>
      <c r="M21" s="32"/>
      <c r="N21" s="32"/>
      <c r="O21" s="32"/>
      <c r="P21" s="32"/>
      <c r="Q21" s="32">
        <f>SUM(Q22:Q30)</f>
        <v>2772746.7199999997</v>
      </c>
      <c r="R21" s="32">
        <f>SUM(R22:R30)</f>
        <v>25290891.639999997</v>
      </c>
      <c r="S21" s="32"/>
    </row>
    <row r="22" spans="2:39" ht="15.75">
      <c r="B22" s="1" t="s">
        <v>6</v>
      </c>
      <c r="C22" s="3">
        <v>13660000</v>
      </c>
      <c r="D22" s="34">
        <v>13660000</v>
      </c>
      <c r="E22" s="34">
        <v>1080465.4099999999</v>
      </c>
      <c r="F22" s="34">
        <v>623403.19999999995</v>
      </c>
      <c r="G22" s="34">
        <v>1308706.45</v>
      </c>
      <c r="H22" s="34">
        <v>377754.19</v>
      </c>
      <c r="I22" s="34">
        <v>1278729.21</v>
      </c>
      <c r="J22" s="34"/>
      <c r="K22" s="34"/>
      <c r="L22" s="34"/>
      <c r="M22" s="34"/>
      <c r="N22" s="34"/>
      <c r="O22" s="34"/>
      <c r="P22" s="34"/>
      <c r="Q22" s="34">
        <v>990659.24</v>
      </c>
      <c r="R22" s="34">
        <f>SUM(E22:Q22)</f>
        <v>5659717.6999999993</v>
      </c>
    </row>
    <row r="23" spans="2:39" ht="18" customHeight="1">
      <c r="B23" s="1" t="s">
        <v>7</v>
      </c>
      <c r="C23" s="3">
        <v>750000</v>
      </c>
      <c r="D23" s="34">
        <v>750000</v>
      </c>
      <c r="E23" s="34">
        <v>0</v>
      </c>
      <c r="F23" s="34">
        <v>0</v>
      </c>
      <c r="G23" s="34">
        <v>0</v>
      </c>
      <c r="H23" s="34">
        <v>0</v>
      </c>
      <c r="I23" s="34">
        <v>4826.2</v>
      </c>
      <c r="J23" s="34"/>
      <c r="K23" s="34"/>
      <c r="L23" s="34"/>
      <c r="M23" s="34"/>
      <c r="N23" s="34"/>
      <c r="O23" s="34"/>
      <c r="P23" s="34"/>
      <c r="Q23" s="34">
        <v>0</v>
      </c>
      <c r="R23" s="34">
        <f>SUM(E23:Q23)</f>
        <v>4826.2</v>
      </c>
    </row>
    <row r="24" spans="2:39" ht="15.75">
      <c r="B24" s="1" t="s">
        <v>8</v>
      </c>
      <c r="C24" s="3">
        <v>650000</v>
      </c>
      <c r="D24" s="34">
        <v>650000</v>
      </c>
      <c r="E24" s="34">
        <v>0</v>
      </c>
      <c r="F24" s="34">
        <v>0</v>
      </c>
      <c r="G24" s="34">
        <v>0</v>
      </c>
      <c r="H24" s="34">
        <v>276250.45</v>
      </c>
      <c r="I24" s="34">
        <v>0</v>
      </c>
      <c r="J24" s="34"/>
      <c r="K24" s="34"/>
      <c r="L24" s="34"/>
      <c r="M24" s="34"/>
      <c r="N24" s="34"/>
      <c r="O24" s="34"/>
      <c r="P24" s="34"/>
      <c r="Q24" s="34">
        <v>0</v>
      </c>
      <c r="R24" s="34">
        <f>SUM(E24:Q24)</f>
        <v>276250.45</v>
      </c>
    </row>
    <row r="25" spans="2:39" ht="18" customHeight="1">
      <c r="B25" s="1" t="s">
        <v>9</v>
      </c>
      <c r="C25" s="3">
        <v>500000</v>
      </c>
      <c r="D25" s="34">
        <v>500000</v>
      </c>
      <c r="E25" s="34">
        <v>0</v>
      </c>
      <c r="F25" s="34">
        <v>31740</v>
      </c>
      <c r="G25" s="34">
        <v>14680</v>
      </c>
      <c r="H25" s="34">
        <v>25720</v>
      </c>
      <c r="I25" s="34">
        <v>19960</v>
      </c>
      <c r="J25" s="34"/>
      <c r="K25" s="34"/>
      <c r="L25" s="34"/>
      <c r="M25" s="34"/>
      <c r="N25" s="34"/>
      <c r="O25" s="34"/>
      <c r="P25" s="34"/>
      <c r="Q25" s="34">
        <v>29280</v>
      </c>
      <c r="R25" s="34">
        <f>SUM(E25:Q25)</f>
        <v>121380</v>
      </c>
    </row>
    <row r="26" spans="2:39" ht="15.75">
      <c r="B26" s="1" t="s">
        <v>10</v>
      </c>
      <c r="C26" s="3">
        <v>7171000</v>
      </c>
      <c r="D26" s="34">
        <v>7171000</v>
      </c>
      <c r="E26" s="34">
        <v>37500</v>
      </c>
      <c r="F26" s="34">
        <v>0</v>
      </c>
      <c r="G26" s="34">
        <v>41419.370000000003</v>
      </c>
      <c r="H26" s="34">
        <v>934470.78</v>
      </c>
      <c r="I26" s="34">
        <v>50000</v>
      </c>
      <c r="J26" s="34"/>
      <c r="K26" s="34"/>
      <c r="L26" s="34"/>
      <c r="M26" s="34"/>
      <c r="N26" s="34"/>
      <c r="O26" s="34"/>
      <c r="P26" s="34"/>
      <c r="Q26" s="34">
        <v>37500</v>
      </c>
      <c r="R26" s="34">
        <f>SUM(E26:Q26)</f>
        <v>1100890.1499999999</v>
      </c>
      <c r="V26" s="8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</row>
    <row r="27" spans="2:39" ht="15.75">
      <c r="B27" s="1" t="s">
        <v>11</v>
      </c>
      <c r="C27" s="3">
        <v>17925596</v>
      </c>
      <c r="D27" s="34">
        <v>18925596</v>
      </c>
      <c r="E27" s="34">
        <v>1265829.7</v>
      </c>
      <c r="F27" s="34">
        <v>2374921.88</v>
      </c>
      <c r="G27" s="34">
        <v>1109180.97</v>
      </c>
      <c r="H27" s="34">
        <v>1063444.96</v>
      </c>
      <c r="I27" s="34">
        <v>1075385.46</v>
      </c>
      <c r="J27" s="34"/>
      <c r="K27" s="34"/>
      <c r="L27" s="34"/>
      <c r="M27" s="34"/>
      <c r="N27" s="34"/>
      <c r="O27" s="34"/>
      <c r="P27" s="34"/>
      <c r="Q27" s="34">
        <v>1079157.1599999999</v>
      </c>
      <c r="R27" s="34">
        <f>SUM(E27:Q27)</f>
        <v>7967920.1299999999</v>
      </c>
      <c r="V27" s="8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</row>
    <row r="28" spans="2:39" ht="30">
      <c r="B28" s="1" t="s">
        <v>12</v>
      </c>
      <c r="C28" s="3">
        <v>3350000</v>
      </c>
      <c r="D28" s="34">
        <v>8550000</v>
      </c>
      <c r="E28" s="34">
        <v>0</v>
      </c>
      <c r="F28" s="34">
        <v>196190.21</v>
      </c>
      <c r="G28" s="34">
        <v>73562.149999999994</v>
      </c>
      <c r="H28" s="34">
        <v>311857.45</v>
      </c>
      <c r="I28" s="34">
        <v>209973.69</v>
      </c>
      <c r="J28" s="34"/>
      <c r="K28" s="34"/>
      <c r="L28" s="34"/>
      <c r="M28" s="34"/>
      <c r="N28" s="34"/>
      <c r="O28" s="34"/>
      <c r="P28" s="34"/>
      <c r="Q28" s="34">
        <v>260450.32</v>
      </c>
      <c r="R28" s="34">
        <f>SUM(E28:Q28)</f>
        <v>1052033.82</v>
      </c>
    </row>
    <row r="29" spans="2:39" ht="15.75">
      <c r="B29" s="1" t="s">
        <v>13</v>
      </c>
      <c r="C29" s="3">
        <v>12870000</v>
      </c>
      <c r="D29" s="34">
        <v>9870000</v>
      </c>
      <c r="E29" s="34">
        <v>0</v>
      </c>
      <c r="F29" s="34">
        <v>0</v>
      </c>
      <c r="G29" s="34">
        <v>2203274.7400000002</v>
      </c>
      <c r="H29" s="34">
        <v>239900</v>
      </c>
      <c r="I29" s="34">
        <v>295400</v>
      </c>
      <c r="J29" s="34"/>
      <c r="K29" s="34"/>
      <c r="L29" s="34"/>
      <c r="M29" s="34"/>
      <c r="N29" s="34"/>
      <c r="O29" s="34"/>
      <c r="P29" s="34"/>
      <c r="Q29" s="34">
        <v>375700</v>
      </c>
      <c r="R29" s="34">
        <f>SUM(E29:Q29)</f>
        <v>3114274.74</v>
      </c>
    </row>
    <row r="30" spans="2:39" ht="15.75">
      <c r="B30" s="1" t="s">
        <v>31</v>
      </c>
      <c r="C30" s="3">
        <v>22250000</v>
      </c>
      <c r="D30" s="34">
        <v>22250000</v>
      </c>
      <c r="E30" s="34">
        <v>86140</v>
      </c>
      <c r="F30" s="34">
        <v>483800</v>
      </c>
      <c r="G30" s="34">
        <v>2799899.51</v>
      </c>
      <c r="H30" s="34">
        <v>1447332.9</v>
      </c>
      <c r="I30" s="34">
        <v>1176426.04</v>
      </c>
      <c r="J30" s="34"/>
      <c r="K30" s="34"/>
      <c r="L30" s="34"/>
      <c r="M30" s="34"/>
      <c r="N30" s="34"/>
      <c r="O30" s="34"/>
      <c r="P30" s="34"/>
      <c r="Q30" s="34">
        <v>0</v>
      </c>
      <c r="R30" s="34">
        <f>SUM(E30:Q30)</f>
        <v>5993598.4500000002</v>
      </c>
    </row>
    <row r="31" spans="2:39" ht="15.75">
      <c r="B31" s="31" t="s">
        <v>14</v>
      </c>
      <c r="C31" s="32">
        <f t="shared" ref="C31:I31" si="6">SUM(C32:C40)</f>
        <v>35335000</v>
      </c>
      <c r="D31" s="32">
        <f t="shared" si="6"/>
        <v>32135000</v>
      </c>
      <c r="E31" s="32">
        <f>SUM(E32:E40)</f>
        <v>0</v>
      </c>
      <c r="F31" s="32">
        <f t="shared" si="6"/>
        <v>411212</v>
      </c>
      <c r="G31" s="32">
        <f t="shared" si="6"/>
        <v>2435902.5799999996</v>
      </c>
      <c r="H31" s="32">
        <f t="shared" si="6"/>
        <v>1096211.77</v>
      </c>
      <c r="I31" s="32">
        <f>SUM(I32:I40)</f>
        <v>1480630.0299999998</v>
      </c>
      <c r="J31" s="32"/>
      <c r="K31" s="32"/>
      <c r="L31" s="32"/>
      <c r="M31" s="32"/>
      <c r="N31" s="32"/>
      <c r="O31" s="32"/>
      <c r="P31" s="32"/>
      <c r="Q31" s="32">
        <f>SUM(Q32:Q40)</f>
        <v>3469849.22</v>
      </c>
      <c r="R31" s="32">
        <f>SUM(R32:R40)</f>
        <v>8893805.5999999996</v>
      </c>
    </row>
    <row r="32" spans="2:39" ht="15.75">
      <c r="B32" s="33" t="s">
        <v>15</v>
      </c>
      <c r="C32" s="34">
        <v>1250000</v>
      </c>
      <c r="D32" s="34">
        <v>1250000</v>
      </c>
      <c r="E32" s="34">
        <v>0</v>
      </c>
      <c r="F32" s="34">
        <v>193322</v>
      </c>
      <c r="G32" s="34">
        <v>37777.199999999997</v>
      </c>
      <c r="H32" s="34">
        <v>16800</v>
      </c>
      <c r="I32" s="34">
        <v>140702</v>
      </c>
      <c r="J32" s="34"/>
      <c r="K32" s="34"/>
      <c r="L32" s="34"/>
      <c r="M32" s="34"/>
      <c r="N32" s="34"/>
      <c r="O32" s="34"/>
      <c r="P32" s="34"/>
      <c r="Q32" s="34">
        <v>26820</v>
      </c>
      <c r="R32" s="34">
        <f>SUM(E32:Q32)</f>
        <v>415421.2</v>
      </c>
    </row>
    <row r="33" spans="2:18" ht="15.75">
      <c r="B33" s="33" t="s">
        <v>16</v>
      </c>
      <c r="C33" s="34">
        <v>1400000</v>
      </c>
      <c r="D33" s="34">
        <v>1400000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/>
      <c r="K33" s="34"/>
      <c r="L33" s="34"/>
      <c r="M33" s="34"/>
      <c r="N33" s="34"/>
      <c r="O33" s="34"/>
      <c r="P33" s="34"/>
      <c r="Q33" s="34">
        <v>0</v>
      </c>
      <c r="R33" s="34">
        <f>SUM(E33:Q33)</f>
        <v>0</v>
      </c>
    </row>
    <row r="34" spans="2:18" ht="15.75">
      <c r="B34" s="33" t="s">
        <v>17</v>
      </c>
      <c r="C34" s="34">
        <v>1250000</v>
      </c>
      <c r="D34" s="34">
        <v>1250000</v>
      </c>
      <c r="E34" s="34">
        <v>0</v>
      </c>
      <c r="F34" s="34">
        <v>0</v>
      </c>
      <c r="G34" s="34">
        <v>129765.84</v>
      </c>
      <c r="H34" s="34">
        <v>0</v>
      </c>
      <c r="I34" s="34">
        <v>138467.1</v>
      </c>
      <c r="J34" s="34"/>
      <c r="K34" s="34"/>
      <c r="L34" s="34"/>
      <c r="M34" s="34"/>
      <c r="N34" s="34"/>
      <c r="O34" s="34"/>
      <c r="P34" s="34"/>
      <c r="Q34" s="34">
        <v>59377.599999999999</v>
      </c>
      <c r="R34" s="34">
        <f>SUM(E34:Q34)</f>
        <v>327610.53999999998</v>
      </c>
    </row>
    <row r="35" spans="2:18" ht="15.75">
      <c r="B35" s="33" t="s">
        <v>18</v>
      </c>
      <c r="C35" s="34">
        <v>150000</v>
      </c>
      <c r="D35" s="34">
        <v>150000</v>
      </c>
      <c r="E35" s="34">
        <v>0</v>
      </c>
      <c r="F35" s="34">
        <v>0</v>
      </c>
      <c r="G35" s="34">
        <v>35112</v>
      </c>
      <c r="H35" s="34">
        <v>0</v>
      </c>
      <c r="I35" s="34">
        <v>36172.800000000003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f>SUM(E35:Q35)</f>
        <v>71284.800000000003</v>
      </c>
    </row>
    <row r="36" spans="2:18" ht="15.75">
      <c r="B36" s="33" t="s">
        <v>19</v>
      </c>
      <c r="C36" s="34">
        <v>400000</v>
      </c>
      <c r="D36" s="34">
        <v>400000</v>
      </c>
      <c r="E36" s="34">
        <v>0</v>
      </c>
      <c r="F36" s="34">
        <v>0</v>
      </c>
      <c r="G36" s="34">
        <v>0</v>
      </c>
      <c r="H36" s="34">
        <v>75590.8</v>
      </c>
      <c r="I36" s="34">
        <v>38380.26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f>SUM(E36:Q36)</f>
        <v>113971.06</v>
      </c>
    </row>
    <row r="37" spans="2:18" ht="15.75">
      <c r="B37" s="33" t="s">
        <v>20</v>
      </c>
      <c r="C37" s="34">
        <v>355000</v>
      </c>
      <c r="D37" s="34">
        <v>355000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/>
      <c r="K37" s="34"/>
      <c r="L37" s="34"/>
      <c r="M37" s="34"/>
      <c r="N37" s="34"/>
      <c r="O37" s="34"/>
      <c r="P37" s="34"/>
      <c r="Q37" s="34">
        <v>0</v>
      </c>
      <c r="R37" s="34">
        <f>SUM(E37:Q37)</f>
        <v>0</v>
      </c>
    </row>
    <row r="38" spans="2:18" ht="31.5">
      <c r="B38" s="33" t="s">
        <v>21</v>
      </c>
      <c r="C38" s="34">
        <v>13265000</v>
      </c>
      <c r="D38" s="34">
        <v>13265000</v>
      </c>
      <c r="E38" s="34">
        <v>0</v>
      </c>
      <c r="F38" s="34">
        <v>217890</v>
      </c>
      <c r="G38" s="34">
        <v>2110729.7599999998</v>
      </c>
      <c r="H38" s="34">
        <v>987874.76</v>
      </c>
      <c r="I38" s="34">
        <v>1064920.3999999999</v>
      </c>
      <c r="J38" s="34"/>
      <c r="K38" s="34"/>
      <c r="L38" s="34"/>
      <c r="M38" s="34"/>
      <c r="N38" s="34"/>
      <c r="O38" s="34"/>
      <c r="P38" s="34"/>
      <c r="Q38" s="34">
        <v>3208318.44</v>
      </c>
      <c r="R38" s="34">
        <f>SUM(E38:Q38)</f>
        <v>7589733.3599999994</v>
      </c>
    </row>
    <row r="39" spans="2:18" ht="31.5">
      <c r="B39" s="33" t="s">
        <v>32</v>
      </c>
      <c r="C39" s="34">
        <v>0</v>
      </c>
      <c r="D39" s="34"/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f>SUM(E39:Q39)</f>
        <v>0</v>
      </c>
    </row>
    <row r="40" spans="2:18" ht="15.75">
      <c r="B40" s="33" t="s">
        <v>22</v>
      </c>
      <c r="C40" s="34">
        <v>17265000</v>
      </c>
      <c r="D40" s="34">
        <v>14065000</v>
      </c>
      <c r="E40" s="34">
        <v>0</v>
      </c>
      <c r="F40" s="34">
        <v>0</v>
      </c>
      <c r="G40" s="34">
        <v>122517.78</v>
      </c>
      <c r="H40" s="34">
        <v>15946.21</v>
      </c>
      <c r="I40" s="34">
        <v>61987.47</v>
      </c>
      <c r="J40" s="34"/>
      <c r="K40" s="34"/>
      <c r="L40" s="34"/>
      <c r="M40" s="34"/>
      <c r="N40" s="34"/>
      <c r="O40" s="34"/>
      <c r="P40" s="34"/>
      <c r="Q40" s="34">
        <v>175333.18</v>
      </c>
      <c r="R40" s="34">
        <f>SUM(E40:Q40)</f>
        <v>375784.64</v>
      </c>
    </row>
    <row r="41" spans="2:18" ht="15.75">
      <c r="B41" s="31" t="s">
        <v>23</v>
      </c>
      <c r="C41" s="32">
        <f t="shared" ref="C41" si="7">SUM(C42:C42)</f>
        <v>3000000</v>
      </c>
      <c r="D41" s="32">
        <f>SUM(D42:D42)</f>
        <v>3000000</v>
      </c>
      <c r="E41" s="32">
        <f>SUM(E42:E42)</f>
        <v>0</v>
      </c>
      <c r="F41" s="32">
        <f>SUM(F42:F42)</f>
        <v>94550.75</v>
      </c>
      <c r="G41" s="32">
        <f>SUM(G42:G42)</f>
        <v>126135</v>
      </c>
      <c r="H41" s="32">
        <f t="shared" ref="H41:I41" si="8">SUM(H42:H42)</f>
        <v>0</v>
      </c>
      <c r="I41" s="32">
        <f>SUM(I42:I42)</f>
        <v>6480</v>
      </c>
      <c r="J41" s="35"/>
      <c r="K41" s="35"/>
      <c r="L41" s="35"/>
      <c r="M41" s="35"/>
      <c r="N41" s="35"/>
      <c r="O41" s="35"/>
      <c r="P41" s="35"/>
      <c r="Q41" s="32">
        <f>SUM(Q42:Q42)</f>
        <v>67759.7</v>
      </c>
      <c r="R41" s="35">
        <f>SUM(R42:R42)</f>
        <v>294925.45</v>
      </c>
    </row>
    <row r="42" spans="2:18" ht="15.75">
      <c r="B42" s="33" t="s">
        <v>24</v>
      </c>
      <c r="C42" s="34">
        <v>3000000</v>
      </c>
      <c r="D42" s="34">
        <v>3000000</v>
      </c>
      <c r="E42" s="34">
        <v>0</v>
      </c>
      <c r="F42" s="34">
        <v>94550.75</v>
      </c>
      <c r="G42" s="34">
        <v>126135</v>
      </c>
      <c r="H42" s="34">
        <v>0</v>
      </c>
      <c r="I42" s="34">
        <v>6480</v>
      </c>
      <c r="J42" s="34"/>
      <c r="K42" s="34"/>
      <c r="L42" s="34"/>
      <c r="M42" s="34"/>
      <c r="N42" s="34"/>
      <c r="O42" s="34"/>
      <c r="P42" s="34"/>
      <c r="Q42" s="34">
        <v>67759.7</v>
      </c>
      <c r="R42" s="34">
        <f>SUM(E42:Q42)</f>
        <v>294925.45</v>
      </c>
    </row>
    <row r="43" spans="2:18" ht="15.75">
      <c r="B43" s="31" t="s">
        <v>25</v>
      </c>
      <c r="C43" s="32">
        <f t="shared" ref="C43" si="9">SUM(C44:C48)</f>
        <v>19882000</v>
      </c>
      <c r="D43" s="32">
        <f t="shared" ref="D43:I43" si="10">SUM(D44:D48)</f>
        <v>19882000</v>
      </c>
      <c r="E43" s="32">
        <f t="shared" si="10"/>
        <v>0</v>
      </c>
      <c r="F43" s="32">
        <f t="shared" si="10"/>
        <v>2052099.76</v>
      </c>
      <c r="G43" s="32">
        <f t="shared" si="10"/>
        <v>10232.959999999999</v>
      </c>
      <c r="H43" s="32">
        <f t="shared" si="10"/>
        <v>57149.24</v>
      </c>
      <c r="I43" s="32">
        <f t="shared" si="10"/>
        <v>0</v>
      </c>
      <c r="J43" s="32"/>
      <c r="K43" s="32"/>
      <c r="L43" s="32"/>
      <c r="M43" s="32"/>
      <c r="N43" s="32"/>
      <c r="O43" s="32"/>
      <c r="P43" s="32"/>
      <c r="Q43" s="32">
        <f>SUM(Q44:Q48)</f>
        <v>162570.5</v>
      </c>
      <c r="R43" s="32">
        <f>SUM(R44:R48)</f>
        <v>2282052.46</v>
      </c>
    </row>
    <row r="44" spans="2:18" ht="15.75">
      <c r="B44" s="33" t="s">
        <v>26</v>
      </c>
      <c r="C44" s="34">
        <v>8872000</v>
      </c>
      <c r="D44" s="34">
        <v>9822000</v>
      </c>
      <c r="E44" s="34">
        <v>0</v>
      </c>
      <c r="F44" s="34">
        <v>2052099.76</v>
      </c>
      <c r="G44" s="34">
        <v>10232.959999999999</v>
      </c>
      <c r="H44" s="34">
        <v>0</v>
      </c>
      <c r="I44" s="34">
        <v>0</v>
      </c>
      <c r="J44" s="34"/>
      <c r="K44" s="34"/>
      <c r="L44" s="34"/>
      <c r="M44" s="34"/>
      <c r="N44" s="34"/>
      <c r="O44" s="34"/>
      <c r="P44" s="34"/>
      <c r="Q44" s="34">
        <v>53531.199999999997</v>
      </c>
      <c r="R44" s="34">
        <f>SUM(E44:Q44)</f>
        <v>2115863.92</v>
      </c>
    </row>
    <row r="45" spans="2:18" ht="15.75">
      <c r="B45" s="33" t="s">
        <v>27</v>
      </c>
      <c r="C45" s="34">
        <v>510000</v>
      </c>
      <c r="D45" s="34">
        <v>610000</v>
      </c>
      <c r="E45" s="34">
        <v>0</v>
      </c>
      <c r="F45" s="34">
        <v>0</v>
      </c>
      <c r="G45" s="34">
        <v>0</v>
      </c>
      <c r="H45" s="34">
        <v>57149.24</v>
      </c>
      <c r="I45" s="34">
        <v>0</v>
      </c>
      <c r="J45" s="34"/>
      <c r="K45" s="34"/>
      <c r="L45" s="34"/>
      <c r="M45" s="34"/>
      <c r="N45" s="34"/>
      <c r="O45" s="34"/>
      <c r="P45" s="34"/>
      <c r="Q45" s="34">
        <v>0</v>
      </c>
      <c r="R45" s="34">
        <f>SUM(E45:Q45)</f>
        <v>57149.24</v>
      </c>
    </row>
    <row r="46" spans="2:18" ht="31.5">
      <c r="B46" s="33" t="s">
        <v>28</v>
      </c>
      <c r="C46" s="34">
        <v>5000000</v>
      </c>
      <c r="D46" s="34">
        <v>5000000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34">
        <v>0</v>
      </c>
      <c r="R46" s="34">
        <f t="shared" ref="R46:R56" si="11">SUM(E46:Q46)</f>
        <v>0</v>
      </c>
    </row>
    <row r="47" spans="2:18" ht="15.75">
      <c r="B47" s="33" t="s">
        <v>29</v>
      </c>
      <c r="C47" s="34">
        <v>5000000</v>
      </c>
      <c r="D47" s="34">
        <v>4000000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/>
      <c r="K47" s="34"/>
      <c r="L47" s="34"/>
      <c r="M47" s="34"/>
      <c r="N47" s="34"/>
      <c r="O47" s="34"/>
      <c r="P47" s="34"/>
      <c r="Q47" s="34">
        <v>90000.02</v>
      </c>
      <c r="R47" s="34">
        <f t="shared" si="11"/>
        <v>90000.02</v>
      </c>
    </row>
    <row r="48" spans="2:18" ht="15.75">
      <c r="B48" s="33" t="s">
        <v>33</v>
      </c>
      <c r="C48" s="34">
        <v>500000</v>
      </c>
      <c r="D48" s="34">
        <v>450000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/>
      <c r="K48" s="34"/>
      <c r="L48" s="34"/>
      <c r="M48" s="34"/>
      <c r="N48" s="34"/>
      <c r="O48" s="34"/>
      <c r="P48" s="34"/>
      <c r="Q48" s="34">
        <v>19039.28</v>
      </c>
      <c r="R48" s="34">
        <f t="shared" si="11"/>
        <v>19039.28</v>
      </c>
    </row>
    <row r="49" spans="2:18" ht="15.75">
      <c r="B49" s="36" t="s">
        <v>55</v>
      </c>
      <c r="C49" s="32">
        <f t="shared" ref="C49:I49" si="12">SUM(C50:C55)</f>
        <v>0</v>
      </c>
      <c r="D49" s="32">
        <f>SUM(D50:D56)</f>
        <v>64521208.609999992</v>
      </c>
      <c r="E49" s="32">
        <f t="shared" si="12"/>
        <v>0</v>
      </c>
      <c r="F49" s="32">
        <f t="shared" si="12"/>
        <v>0</v>
      </c>
      <c r="G49" s="32">
        <f t="shared" si="12"/>
        <v>0</v>
      </c>
      <c r="H49" s="32">
        <f t="shared" si="12"/>
        <v>0</v>
      </c>
      <c r="I49" s="32">
        <f t="shared" si="12"/>
        <v>0</v>
      </c>
      <c r="J49" s="32">
        <f t="shared" ref="J49:R49" si="13">SUM(J50:J55)</f>
        <v>0</v>
      </c>
      <c r="K49" s="32">
        <f t="shared" si="13"/>
        <v>0</v>
      </c>
      <c r="L49" s="32">
        <f t="shared" si="13"/>
        <v>0</v>
      </c>
      <c r="M49" s="32">
        <f t="shared" si="13"/>
        <v>0</v>
      </c>
      <c r="N49" s="32">
        <f t="shared" si="13"/>
        <v>0</v>
      </c>
      <c r="O49" s="32">
        <f t="shared" si="13"/>
        <v>0</v>
      </c>
      <c r="P49" s="32">
        <f t="shared" si="13"/>
        <v>0</v>
      </c>
      <c r="Q49" s="32">
        <f t="shared" si="13"/>
        <v>0</v>
      </c>
      <c r="R49" s="32">
        <f>SUM(R50:R56)</f>
        <v>0</v>
      </c>
    </row>
    <row r="50" spans="2:18" ht="15.75">
      <c r="B50" s="33" t="s">
        <v>7</v>
      </c>
      <c r="C50" s="34">
        <v>0</v>
      </c>
      <c r="D50" s="34">
        <v>2000000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/>
      <c r="K50" s="34"/>
      <c r="L50" s="34"/>
      <c r="M50" s="34"/>
      <c r="N50" s="34"/>
      <c r="O50" s="34"/>
      <c r="P50" s="34"/>
      <c r="Q50" s="34">
        <v>0</v>
      </c>
      <c r="R50" s="34">
        <f t="shared" si="11"/>
        <v>0</v>
      </c>
    </row>
    <row r="51" spans="2:18" ht="15.75">
      <c r="B51" s="33" t="s">
        <v>10</v>
      </c>
      <c r="C51" s="34">
        <v>0</v>
      </c>
      <c r="D51" s="34">
        <v>2166666.67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4">
        <v>0</v>
      </c>
      <c r="R51" s="34">
        <f t="shared" si="11"/>
        <v>0</v>
      </c>
    </row>
    <row r="52" spans="2:18" ht="31.5">
      <c r="B52" s="33" t="s">
        <v>13</v>
      </c>
      <c r="C52" s="34">
        <v>0</v>
      </c>
      <c r="D52" s="34">
        <v>20760604.300000001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/>
      <c r="K52" s="34"/>
      <c r="L52" s="34"/>
      <c r="M52" s="34"/>
      <c r="N52" s="34"/>
      <c r="O52" s="34"/>
      <c r="P52" s="34"/>
      <c r="Q52" s="34">
        <v>0</v>
      </c>
      <c r="R52" s="34">
        <f t="shared" si="11"/>
        <v>0</v>
      </c>
    </row>
    <row r="53" spans="2:18" ht="15.75">
      <c r="B53" s="33" t="s">
        <v>31</v>
      </c>
      <c r="C53" s="34">
        <v>0</v>
      </c>
      <c r="D53" s="34">
        <v>3046968.83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/>
      <c r="K53" s="34"/>
      <c r="L53" s="34"/>
      <c r="M53" s="34"/>
      <c r="N53" s="34"/>
      <c r="O53" s="34"/>
      <c r="P53" s="34"/>
      <c r="Q53" s="34">
        <v>0</v>
      </c>
      <c r="R53" s="34">
        <f t="shared" si="11"/>
        <v>0</v>
      </c>
    </row>
    <row r="54" spans="2:18" ht="15.75">
      <c r="B54" s="33" t="s">
        <v>22</v>
      </c>
      <c r="C54" s="34">
        <v>0</v>
      </c>
      <c r="D54" s="34">
        <v>2880302.15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34">
        <v>0</v>
      </c>
      <c r="R54" s="34">
        <f t="shared" si="11"/>
        <v>0</v>
      </c>
    </row>
    <row r="55" spans="2:18" ht="15.75">
      <c r="B55" s="33" t="s">
        <v>26</v>
      </c>
      <c r="C55" s="34">
        <v>0</v>
      </c>
      <c r="D55" s="34">
        <v>16833333.329999998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4"/>
      <c r="K55" s="34"/>
      <c r="L55" s="34"/>
      <c r="M55" s="34"/>
      <c r="N55" s="34"/>
      <c r="O55" s="34"/>
      <c r="P55" s="34"/>
      <c r="Q55" s="34">
        <v>0</v>
      </c>
      <c r="R55" s="34">
        <f>SUM(E55:Q55)</f>
        <v>0</v>
      </c>
    </row>
    <row r="56" spans="2:18" ht="15.75">
      <c r="B56" s="1" t="s">
        <v>80</v>
      </c>
      <c r="C56" s="5">
        <v>0</v>
      </c>
      <c r="D56" s="34">
        <v>16833333.329999998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f t="shared" si="11"/>
        <v>0</v>
      </c>
    </row>
    <row r="57" spans="2:18">
      <c r="B57" s="2" t="s">
        <v>30</v>
      </c>
      <c r="C57" s="4">
        <f>+C13</f>
        <v>757343596</v>
      </c>
      <c r="D57" s="4">
        <f t="shared" ref="D57:G57" si="14">+D13</f>
        <v>821864804.61000001</v>
      </c>
      <c r="E57" s="4">
        <f t="shared" si="14"/>
        <v>35093366.039999999</v>
      </c>
      <c r="F57" s="4">
        <f t="shared" si="14"/>
        <v>38845232.890000001</v>
      </c>
      <c r="G57" s="4">
        <f t="shared" si="14"/>
        <v>43839096.629999995</v>
      </c>
      <c r="H57" s="4">
        <f t="shared" ref="H57:K57" si="15">+H13</f>
        <v>65167663.140000001</v>
      </c>
      <c r="I57" s="4">
        <f>+I13</f>
        <v>38801556.140000001</v>
      </c>
      <c r="J57" s="4">
        <f t="shared" si="15"/>
        <v>0</v>
      </c>
      <c r="K57" s="4">
        <f t="shared" si="15"/>
        <v>0</v>
      </c>
      <c r="L57" s="4">
        <f t="shared" ref="L57:Q57" si="16">+L13</f>
        <v>0</v>
      </c>
      <c r="M57" s="4">
        <f t="shared" si="16"/>
        <v>0</v>
      </c>
      <c r="N57" s="4">
        <f t="shared" si="16"/>
        <v>0</v>
      </c>
      <c r="O57" s="4">
        <f t="shared" si="16"/>
        <v>0</v>
      </c>
      <c r="P57" s="4">
        <f t="shared" si="16"/>
        <v>0</v>
      </c>
      <c r="Q57" s="4">
        <f>+Q13</f>
        <v>39555356.68</v>
      </c>
      <c r="R57" s="4">
        <f>+R13</f>
        <v>261302271.51999998</v>
      </c>
    </row>
    <row r="58" spans="2:18" ht="9.75" customHeight="1">
      <c r="B58" s="23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2:18">
      <c r="B59" s="19" t="s">
        <v>58</v>
      </c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</row>
    <row r="60" spans="2:18">
      <c r="B60" s="21" t="s">
        <v>34</v>
      </c>
      <c r="C60" s="3">
        <f t="shared" ref="C60:D60" si="17">SUM(C61:C62)</f>
        <v>0</v>
      </c>
      <c r="D60" s="3">
        <f t="shared" si="17"/>
        <v>0</v>
      </c>
      <c r="E60" s="3">
        <f t="shared" ref="E60:G60" si="18">SUM(E61:E62)</f>
        <v>0</v>
      </c>
      <c r="F60" s="3">
        <f t="shared" si="18"/>
        <v>0</v>
      </c>
      <c r="G60" s="3">
        <f t="shared" si="18"/>
        <v>0</v>
      </c>
      <c r="H60" s="3">
        <f t="shared" ref="H60:K60" si="19">SUM(H61:H62)</f>
        <v>0</v>
      </c>
      <c r="I60" s="3">
        <f>SUM(I61:I62)</f>
        <v>0</v>
      </c>
      <c r="J60" s="3">
        <f t="shared" si="19"/>
        <v>0</v>
      </c>
      <c r="K60" s="3">
        <f t="shared" si="19"/>
        <v>0</v>
      </c>
      <c r="L60" s="3">
        <f>SUM(L61:L62)</f>
        <v>0</v>
      </c>
      <c r="M60" s="3">
        <f t="shared" ref="M60:P60" si="20">SUM(M61:M62)</f>
        <v>0</v>
      </c>
      <c r="N60" s="3">
        <f t="shared" si="20"/>
        <v>0</v>
      </c>
      <c r="O60" s="3">
        <f t="shared" si="20"/>
        <v>0</v>
      </c>
      <c r="P60" s="3">
        <f t="shared" si="20"/>
        <v>0</v>
      </c>
      <c r="Q60" s="3">
        <f>SUM(Q61:Q62)</f>
        <v>0</v>
      </c>
      <c r="R60" s="3">
        <f>SUM(R61:R62)</f>
        <v>0</v>
      </c>
    </row>
    <row r="61" spans="2:18" hidden="1">
      <c r="B61" s="1" t="s">
        <v>35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/>
      <c r="J61" s="3"/>
      <c r="K61" s="3"/>
      <c r="L61" s="3"/>
      <c r="M61" s="3"/>
      <c r="N61" s="3"/>
      <c r="O61" s="3"/>
      <c r="P61" s="3"/>
      <c r="Q61" s="3"/>
      <c r="R61" s="22">
        <f>SUM(E61:H61)</f>
        <v>0</v>
      </c>
    </row>
    <row r="62" spans="2:18" hidden="1">
      <c r="B62" s="1" t="s">
        <v>36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/>
      <c r="J62" s="3"/>
      <c r="K62" s="3"/>
      <c r="L62" s="3"/>
      <c r="M62" s="3"/>
      <c r="N62" s="3"/>
      <c r="O62" s="3"/>
      <c r="P62" s="3"/>
      <c r="Q62" s="3"/>
      <c r="R62" s="22">
        <f>SUM(E62:H62)</f>
        <v>0</v>
      </c>
    </row>
    <row r="63" spans="2:18">
      <c r="B63" s="21" t="s">
        <v>37</v>
      </c>
      <c r="C63" s="3">
        <f t="shared" ref="C63:D63" si="21">SUM(C64:C65)</f>
        <v>0</v>
      </c>
      <c r="D63" s="3">
        <f t="shared" si="21"/>
        <v>0</v>
      </c>
      <c r="E63" s="3">
        <f t="shared" ref="E63:G63" si="22">SUM(E64:E65)</f>
        <v>0</v>
      </c>
      <c r="F63" s="3">
        <f t="shared" si="22"/>
        <v>0</v>
      </c>
      <c r="G63" s="3">
        <f t="shared" si="22"/>
        <v>0</v>
      </c>
      <c r="H63" s="3">
        <f t="shared" ref="H63:P63" si="23">SUM(H64:H65)</f>
        <v>0</v>
      </c>
      <c r="I63" s="3">
        <f t="shared" si="23"/>
        <v>0</v>
      </c>
      <c r="J63" s="3">
        <f t="shared" si="23"/>
        <v>0</v>
      </c>
      <c r="K63" s="3">
        <f t="shared" si="23"/>
        <v>0</v>
      </c>
      <c r="L63" s="3">
        <f t="shared" si="23"/>
        <v>0</v>
      </c>
      <c r="M63" s="3">
        <f t="shared" si="23"/>
        <v>0</v>
      </c>
      <c r="N63" s="3">
        <f t="shared" si="23"/>
        <v>0</v>
      </c>
      <c r="O63" s="3">
        <f t="shared" si="23"/>
        <v>0</v>
      </c>
      <c r="P63" s="3">
        <f t="shared" si="23"/>
        <v>0</v>
      </c>
      <c r="Q63" s="3">
        <f t="shared" ref="Q63" si="24">SUM(Q64:Q65)</f>
        <v>0</v>
      </c>
      <c r="R63" s="3">
        <f>SUM(R64:R65)</f>
        <v>0</v>
      </c>
    </row>
    <row r="64" spans="2:18" hidden="1">
      <c r="B64" s="1" t="s">
        <v>38</v>
      </c>
      <c r="C64" s="3">
        <v>0</v>
      </c>
      <c r="D64" s="3">
        <v>0</v>
      </c>
      <c r="E64" s="3">
        <v>0</v>
      </c>
      <c r="F64" s="3">
        <v>0</v>
      </c>
      <c r="G64" s="3">
        <v>0</v>
      </c>
      <c r="H64" s="3">
        <v>0</v>
      </c>
      <c r="I64" s="3"/>
      <c r="J64" s="3"/>
      <c r="K64" s="3"/>
      <c r="L64" s="3"/>
      <c r="M64" s="3"/>
      <c r="N64" s="3"/>
      <c r="O64" s="3"/>
      <c r="P64" s="3"/>
      <c r="Q64" s="3"/>
      <c r="R64" s="22">
        <f>SUM(E64:H64)</f>
        <v>0</v>
      </c>
    </row>
    <row r="65" spans="2:18" hidden="1">
      <c r="B65" s="1" t="s">
        <v>39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  <c r="H65" s="3">
        <v>0</v>
      </c>
      <c r="I65" s="3"/>
      <c r="J65" s="3"/>
      <c r="K65" s="3"/>
      <c r="L65" s="3"/>
      <c r="M65" s="3"/>
      <c r="N65" s="3"/>
      <c r="O65" s="3"/>
      <c r="P65" s="3"/>
      <c r="Q65" s="3"/>
      <c r="R65" s="22">
        <f>SUM(E65:H65)</f>
        <v>0</v>
      </c>
    </row>
    <row r="66" spans="2:18">
      <c r="B66" s="21" t="s">
        <v>40</v>
      </c>
      <c r="C66" s="3">
        <f t="shared" ref="C66:Q66" si="25">SUM(C67:C67)</f>
        <v>0</v>
      </c>
      <c r="D66" s="3">
        <f t="shared" si="25"/>
        <v>0</v>
      </c>
      <c r="E66" s="3">
        <f t="shared" si="25"/>
        <v>0</v>
      </c>
      <c r="F66" s="3">
        <f t="shared" si="25"/>
        <v>0</v>
      </c>
      <c r="G66" s="3">
        <f t="shared" si="25"/>
        <v>0</v>
      </c>
      <c r="H66" s="3">
        <f t="shared" si="25"/>
        <v>0</v>
      </c>
      <c r="I66" s="3">
        <f t="shared" si="25"/>
        <v>0</v>
      </c>
      <c r="J66" s="3">
        <f t="shared" si="25"/>
        <v>0</v>
      </c>
      <c r="K66" s="3">
        <f t="shared" si="25"/>
        <v>0</v>
      </c>
      <c r="L66" s="3">
        <f t="shared" si="25"/>
        <v>0</v>
      </c>
      <c r="M66" s="3">
        <f t="shared" si="25"/>
        <v>0</v>
      </c>
      <c r="N66" s="3">
        <f t="shared" si="25"/>
        <v>0</v>
      </c>
      <c r="O66" s="3">
        <f t="shared" si="25"/>
        <v>0</v>
      </c>
      <c r="P66" s="3">
        <f t="shared" si="25"/>
        <v>0</v>
      </c>
      <c r="Q66" s="3">
        <f t="shared" si="25"/>
        <v>0</v>
      </c>
      <c r="R66" s="3">
        <f>SUM(R67:R67)</f>
        <v>0</v>
      </c>
    </row>
    <row r="67" spans="2:18" hidden="1">
      <c r="B67" s="1" t="s">
        <v>41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/>
      <c r="J67" s="3"/>
      <c r="K67" s="3"/>
      <c r="L67" s="3"/>
      <c r="M67" s="3"/>
      <c r="N67" s="3"/>
      <c r="O67" s="3"/>
      <c r="P67" s="3"/>
      <c r="Q67" s="3"/>
      <c r="R67" s="5">
        <f>SUM(E67:H67)</f>
        <v>0</v>
      </c>
    </row>
    <row r="68" spans="2:18">
      <c r="B68" s="2" t="s">
        <v>42</v>
      </c>
      <c r="C68" s="4">
        <f t="shared" ref="C68:H68" si="26">+C60+C63+C66</f>
        <v>0</v>
      </c>
      <c r="D68" s="4">
        <f t="shared" si="26"/>
        <v>0</v>
      </c>
      <c r="E68" s="4">
        <f t="shared" si="26"/>
        <v>0</v>
      </c>
      <c r="F68" s="4">
        <f t="shared" si="26"/>
        <v>0</v>
      </c>
      <c r="G68" s="4">
        <f t="shared" si="26"/>
        <v>0</v>
      </c>
      <c r="H68" s="4">
        <f t="shared" si="26"/>
        <v>0</v>
      </c>
      <c r="I68" s="4">
        <f t="shared" ref="I68:N68" si="27">+I60+I63+I66</f>
        <v>0</v>
      </c>
      <c r="J68" s="4">
        <f t="shared" si="27"/>
        <v>0</v>
      </c>
      <c r="K68" s="4">
        <f t="shared" si="27"/>
        <v>0</v>
      </c>
      <c r="L68" s="4">
        <f t="shared" si="27"/>
        <v>0</v>
      </c>
      <c r="M68" s="4">
        <f t="shared" si="27"/>
        <v>0</v>
      </c>
      <c r="N68" s="4">
        <f t="shared" si="27"/>
        <v>0</v>
      </c>
      <c r="O68" s="4">
        <f>+O60+O63+O66</f>
        <v>0</v>
      </c>
      <c r="P68" s="4">
        <f>+P60+P63+P66</f>
        <v>0</v>
      </c>
      <c r="Q68" s="4">
        <f t="shared" ref="Q68" si="28">+Q60+Q63+Q66</f>
        <v>0</v>
      </c>
      <c r="R68" s="4">
        <f>+R60+R63+R66</f>
        <v>0</v>
      </c>
    </row>
    <row r="69" spans="2:18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2:18" ht="27.75" customHeight="1" thickBot="1">
      <c r="B70" s="10" t="s">
        <v>43</v>
      </c>
      <c r="C70" s="11">
        <f>+C57+C68</f>
        <v>757343596</v>
      </c>
      <c r="D70" s="11">
        <f t="shared" ref="D70:H70" si="29">+D57+D68</f>
        <v>821864804.61000001</v>
      </c>
      <c r="E70" s="11">
        <f t="shared" si="29"/>
        <v>35093366.039999999</v>
      </c>
      <c r="F70" s="11">
        <f t="shared" si="29"/>
        <v>38845232.890000001</v>
      </c>
      <c r="G70" s="11">
        <f t="shared" si="29"/>
        <v>43839096.629999995</v>
      </c>
      <c r="H70" s="11">
        <f t="shared" si="29"/>
        <v>65167663.140000001</v>
      </c>
      <c r="I70" s="11">
        <f>+I57+I68</f>
        <v>38801556.140000001</v>
      </c>
      <c r="J70" s="11">
        <f t="shared" ref="J70:K70" si="30">+J57+J68</f>
        <v>0</v>
      </c>
      <c r="K70" s="11">
        <f t="shared" si="30"/>
        <v>0</v>
      </c>
      <c r="L70" s="11">
        <f t="shared" ref="L70:R70" si="31">+L57+L68</f>
        <v>0</v>
      </c>
      <c r="M70" s="11">
        <f t="shared" si="31"/>
        <v>0</v>
      </c>
      <c r="N70" s="11">
        <f t="shared" si="31"/>
        <v>0</v>
      </c>
      <c r="O70" s="11">
        <f t="shared" si="31"/>
        <v>0</v>
      </c>
      <c r="P70" s="11">
        <f t="shared" si="31"/>
        <v>0</v>
      </c>
      <c r="Q70" s="11">
        <f>+Q57+Q68</f>
        <v>39555356.68</v>
      </c>
      <c r="R70" s="11">
        <f t="shared" si="31"/>
        <v>261302271.51999998</v>
      </c>
    </row>
    <row r="71" spans="2:18" ht="13.5" customHeight="1" thickTop="1">
      <c r="B71" s="13" t="s">
        <v>46</v>
      </c>
    </row>
    <row r="72" spans="2:18">
      <c r="B72" s="14" t="s">
        <v>65</v>
      </c>
    </row>
    <row r="73" spans="2:18">
      <c r="B73" s="14" t="s">
        <v>47</v>
      </c>
    </row>
    <row r="74" spans="2:18">
      <c r="B74" s="14" t="s">
        <v>48</v>
      </c>
    </row>
    <row r="75" spans="2:18">
      <c r="B75" s="14" t="s">
        <v>49</v>
      </c>
    </row>
    <row r="76" spans="2:18">
      <c r="B76" s="14" t="s">
        <v>50</v>
      </c>
    </row>
    <row r="77" spans="2:18">
      <c r="B77" s="17" t="s">
        <v>51</v>
      </c>
    </row>
    <row r="78" spans="2:18">
      <c r="B78" s="18" t="s">
        <v>67</v>
      </c>
    </row>
    <row r="79" spans="2:18">
      <c r="B79" s="18" t="s">
        <v>68</v>
      </c>
    </row>
    <row r="80" spans="2:18">
      <c r="B80" s="18" t="s">
        <v>69</v>
      </c>
    </row>
    <row r="81" spans="2:17">
      <c r="B81" s="18" t="s">
        <v>52</v>
      </c>
    </row>
    <row r="82" spans="2:17">
      <c r="B82" s="18"/>
    </row>
    <row r="83" spans="2:17">
      <c r="B83" s="18"/>
    </row>
    <row r="84" spans="2:17">
      <c r="B84" s="18"/>
    </row>
    <row r="85" spans="2:17">
      <c r="B85" s="18"/>
    </row>
    <row r="86" spans="2:17">
      <c r="B86" s="18"/>
    </row>
    <row r="87" spans="2:17">
      <c r="C87" s="40" t="s">
        <v>53</v>
      </c>
      <c r="D87" s="40"/>
      <c r="E87" s="40"/>
      <c r="F87" s="40"/>
      <c r="G87" s="40"/>
      <c r="H87" s="40"/>
      <c r="I87" s="12"/>
      <c r="J87" s="12"/>
      <c r="K87" s="12"/>
      <c r="L87" s="12"/>
      <c r="M87" s="12"/>
      <c r="N87" s="12"/>
      <c r="O87" s="12"/>
      <c r="P87" s="12"/>
      <c r="Q87" s="12"/>
    </row>
    <row r="88" spans="2:17">
      <c r="C88" s="41" t="s">
        <v>54</v>
      </c>
      <c r="D88" s="42"/>
      <c r="E88" s="42"/>
      <c r="F88" s="42"/>
      <c r="G88" s="42"/>
      <c r="H88" s="42"/>
      <c r="I88" s="6"/>
      <c r="J88" s="6"/>
      <c r="K88" s="6"/>
      <c r="L88" s="6"/>
      <c r="M88" s="6"/>
      <c r="N88" s="6"/>
      <c r="O88" s="6"/>
      <c r="P88" s="6"/>
      <c r="Q88" s="6"/>
    </row>
    <row r="89" spans="2:17">
      <c r="B89" s="6"/>
    </row>
  </sheetData>
  <dataConsolidate/>
  <mergeCells count="5">
    <mergeCell ref="B10:R10"/>
    <mergeCell ref="B9:R9"/>
    <mergeCell ref="B8:R8"/>
    <mergeCell ref="C87:H87"/>
    <mergeCell ref="C88:H88"/>
  </mergeCells>
  <phoneticPr fontId="13" type="noConversion"/>
  <printOptions horizontalCentered="1"/>
  <pageMargins left="0.7" right="0.7" top="0.75" bottom="0.75" header="0.3" footer="0.3"/>
  <pageSetup scale="56" fitToHeight="0" orientation="landscape" r:id="rId1"/>
  <rowBreaks count="1" manualBreakCount="1">
    <brk id="51" max="17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cec4fbb-226f-4768-a97c-4bd1906c32c9" xsi:nil="true"/>
    <lcf76f155ced4ddcb4097134ff3c332f xmlns="e8d29a24-36fd-4f55-8a5f-1fc31892b33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54F066139DE7D44AF2765F2D1885302" ma:contentTypeVersion="10" ma:contentTypeDescription="Crear nuevo documento." ma:contentTypeScope="" ma:versionID="28e9fd26b42f950422a43bb3304f4001">
  <xsd:schema xmlns:xsd="http://www.w3.org/2001/XMLSchema" xmlns:xs="http://www.w3.org/2001/XMLSchema" xmlns:p="http://schemas.microsoft.com/office/2006/metadata/properties" xmlns:ns2="e8d29a24-36fd-4f55-8a5f-1fc31892b330" xmlns:ns3="3cec4fbb-226f-4768-a97c-4bd1906c32c9" targetNamespace="http://schemas.microsoft.com/office/2006/metadata/properties" ma:root="true" ma:fieldsID="cae911bf9d275dc52ce5cadfd4702e49" ns2:_="" ns3:_="">
    <xsd:import namespace="e8d29a24-36fd-4f55-8a5f-1fc31892b330"/>
    <xsd:import namespace="3cec4fbb-226f-4768-a97c-4bd1906c32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d29a24-36fd-4f55-8a5f-1fc31892b3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c5897501-dae5-4a7c-aa0b-8da91be561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ec4fbb-226f-4768-a97c-4bd1906c32c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6657281-eb10-4875-b623-ca63f0274b7c}" ma:internalName="TaxCatchAll" ma:showField="CatchAllData" ma:web="3cec4fbb-226f-4768-a97c-4bd1906c32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94B9F4A-3319-4935-A9C4-DB7FC4E257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181660-1F17-4FD5-B87C-70F4D5F762D7}">
  <ds:schemaRefs>
    <ds:schemaRef ds:uri="http://schemas.microsoft.com/office/2006/metadata/properties"/>
    <ds:schemaRef ds:uri="http://schemas.microsoft.com/office/infopath/2007/PartnerControls"/>
    <ds:schemaRef ds:uri="3cec4fbb-226f-4768-a97c-4bd1906c32c9"/>
    <ds:schemaRef ds:uri="e8d29a24-36fd-4f55-8a5f-1fc31892b330"/>
  </ds:schemaRefs>
</ds:datastoreItem>
</file>

<file path=customXml/itemProps3.xml><?xml version="1.0" encoding="utf-8"?>
<ds:datastoreItem xmlns:ds="http://schemas.openxmlformats.org/officeDocument/2006/customXml" ds:itemID="{EA68A88A-0640-43F8-8890-3DC78604B7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d29a24-36fd-4f55-8a5f-1fc31892b330"/>
    <ds:schemaRef ds:uri="3cec4fbb-226f-4768-a97c-4bd1906c32c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b5510b9d-1611-4022-8488-41b0fd106d01}" enabled="1" method="Standard" siteId="{84c19291-14ab-4867-8582-dbea5badaa1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Plantilla Ejecución </vt:lpstr>
      <vt:lpstr>'Plantilla Ejecución '!Área_de_impresión</vt:lpstr>
      <vt:lpstr>'Plantilla Ejecución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Verenice Capellan</cp:lastModifiedBy>
  <cp:lastPrinted>2026-07-09T12:19:57Z</cp:lastPrinted>
  <dcterms:created xsi:type="dcterms:W3CDTF">2018-04-17T18:57:16Z</dcterms:created>
  <dcterms:modified xsi:type="dcterms:W3CDTF">2026-07-09T12:27:21Z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0x010100F54F066139DE7D44AF2765F2D1885302</vt:lpwstr>
  </property>
  <property fmtid="{D5CDD505-2E9C-101B-9397-08002B2CF9AE}" pid="3" name="MediaServiceImageTags">
    <vt:lpwstr/>
  </property>
</Properties>
</file>